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Website Committee\HB410\Directories-Contact Information\"/>
    </mc:Choice>
  </mc:AlternateContent>
  <bookViews>
    <workbookView xWindow="0" yWindow="0" windowWidth="28800" windowHeight="12435" activeTab="3"/>
  </bookViews>
  <sheets>
    <sheet name="District team required" sheetId="1" r:id="rId1"/>
    <sheet name="District team not required" sheetId="2" r:id="rId2"/>
    <sheet name="FCFC pilot participants" sheetId="3" r:id="rId3"/>
    <sheet name="JVSD required" sheetId="4" r:id="rId4"/>
  </sheets>
  <definedNames>
    <definedName name="_xlnm.Print_Area" localSheetId="0">'District team required'!$D:$J</definedName>
    <definedName name="_xlnm.Print_Area" localSheetId="3">'JVSD required'!$A:$G</definedName>
    <definedName name="_xlnm.Print_Titles" localSheetId="0">'District team required'!$1:$1</definedName>
    <definedName name="_xlnm.Print_Titles" localSheetId="3">'JVSD required'!$1:$1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" i="4" l="1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</calcChain>
</file>

<file path=xl/sharedStrings.xml><?xml version="1.0" encoding="utf-8"?>
<sst xmlns="http://schemas.openxmlformats.org/spreadsheetml/2006/main" count="7711" uniqueCount="5260">
  <si>
    <t>000131</t>
  </si>
  <si>
    <t>Stewart</t>
  </si>
  <si>
    <t>Jesse</t>
  </si>
  <si>
    <t>1000 Monroe St</t>
  </si>
  <si>
    <t>Toledo</t>
  </si>
  <si>
    <t>43604</t>
  </si>
  <si>
    <t>Glass City Academy</t>
  </si>
  <si>
    <t>000138</t>
  </si>
  <si>
    <t>Keith</t>
  </si>
  <si>
    <t>Colbert</t>
  </si>
  <si>
    <t>173 Avondale Dr</t>
  </si>
  <si>
    <t>Dayton</t>
  </si>
  <si>
    <t>45404</t>
  </si>
  <si>
    <t>Pathway School of Discovery</t>
  </si>
  <si>
    <t>000139</t>
  </si>
  <si>
    <t>Elizabeth</t>
  </si>
  <si>
    <t>King</t>
  </si>
  <si>
    <t>1712 Duck Creek Rd</t>
  </si>
  <si>
    <t>Cincinnati</t>
  </si>
  <si>
    <t>45207</t>
  </si>
  <si>
    <t>Alliance Academy of Cincinnati</t>
  </si>
  <si>
    <t>000222</t>
  </si>
  <si>
    <t>Lewin</t>
  </si>
  <si>
    <t>1546 Dartford Rd</t>
  </si>
  <si>
    <t>Maumee</t>
  </si>
  <si>
    <t>43537</t>
  </si>
  <si>
    <t>Wildwood Environmental Academy</t>
  </si>
  <si>
    <t>000236</t>
  </si>
  <si>
    <t>Marie</t>
  </si>
  <si>
    <t>Hanna</t>
  </si>
  <si>
    <t>3740 Euclid Ave Ste 101</t>
  </si>
  <si>
    <t>Cleveland</t>
  </si>
  <si>
    <t>44115</t>
  </si>
  <si>
    <t>Ohio Connections Academy, Inc</t>
  </si>
  <si>
    <t>000282</t>
  </si>
  <si>
    <t>Shawn</t>
  </si>
  <si>
    <t>Lenney</t>
  </si>
  <si>
    <t>1879 Deerfield Rd</t>
  </si>
  <si>
    <t>Lebanon</t>
  </si>
  <si>
    <t>45036</t>
  </si>
  <si>
    <t>Greater Ohio Virtual School</t>
  </si>
  <si>
    <t>000296</t>
  </si>
  <si>
    <t>Debra</t>
  </si>
  <si>
    <t>Skul</t>
  </si>
  <si>
    <t>2521 Fairwood Ave Ste 100</t>
  </si>
  <si>
    <t>Columbus</t>
  </si>
  <si>
    <t>43207</t>
  </si>
  <si>
    <t>Summit Academy Community School-Columbus</t>
  </si>
  <si>
    <t>000297</t>
  </si>
  <si>
    <t>4128 Cedar Ridge Rd</t>
  </si>
  <si>
    <t>45414</t>
  </si>
  <si>
    <t>Summit Academy Community School - Dayton</t>
  </si>
  <si>
    <t>000298</t>
  </si>
  <si>
    <t>464 S Hawkins Ave</t>
  </si>
  <si>
    <t>Akron</t>
  </si>
  <si>
    <t>44320</t>
  </si>
  <si>
    <t>Summit Academy Secondary - Akron</t>
  </si>
  <si>
    <t>000300</t>
  </si>
  <si>
    <t>2400 Cleveland Ave NW</t>
  </si>
  <si>
    <t>Canton</t>
  </si>
  <si>
    <t>44709</t>
  </si>
  <si>
    <t>Summit Academy Secondary - Canton</t>
  </si>
  <si>
    <t>000301</t>
  </si>
  <si>
    <t>301 Collingwood Blvd</t>
  </si>
  <si>
    <t>Summit Academy Secondary - Lorain</t>
  </si>
  <si>
    <t>000302</t>
  </si>
  <si>
    <t>5868 Stumph Rd</t>
  </si>
  <si>
    <t>Parma</t>
  </si>
  <si>
    <t>44130</t>
  </si>
  <si>
    <t>Summit Academy Community School-Parma</t>
  </si>
  <si>
    <t>000303</t>
  </si>
  <si>
    <t>2800 Shady Run Rd</t>
  </si>
  <si>
    <t>Youngstown</t>
  </si>
  <si>
    <t>44502</t>
  </si>
  <si>
    <t>Summit Academy Secondary - Youngstown</t>
  </si>
  <si>
    <t>000305</t>
  </si>
  <si>
    <t>2106 Arbor Ave SE</t>
  </si>
  <si>
    <t>Warren</t>
  </si>
  <si>
    <t>44484</t>
  </si>
  <si>
    <t>Summit Academy Community School-Warren</t>
  </si>
  <si>
    <t>000306</t>
  </si>
  <si>
    <t>1660 Sternblock Ln</t>
  </si>
  <si>
    <t>45237</t>
  </si>
  <si>
    <t>Summit Academy Community School - Cincinnati</t>
  </si>
  <si>
    <t>000311</t>
  </si>
  <si>
    <t>Catherine</t>
  </si>
  <si>
    <t>Smith</t>
  </si>
  <si>
    <t>190 St Francis Ave</t>
  </si>
  <si>
    <t>Tiffin</t>
  </si>
  <si>
    <t>44883</t>
  </si>
  <si>
    <t>Bridges Community Academy</t>
  </si>
  <si>
    <t>000316</t>
  </si>
  <si>
    <t>Rebecca</t>
  </si>
  <si>
    <t>Keeney</t>
  </si>
  <si>
    <t>5730 Broadview Rd</t>
  </si>
  <si>
    <t>44134</t>
  </si>
  <si>
    <t>Constellation Schools: Westpark Community Middle</t>
  </si>
  <si>
    <t>000319</t>
  </si>
  <si>
    <t>2015 W 95th St</t>
  </si>
  <si>
    <t>44102</t>
  </si>
  <si>
    <t>Constellation Schools: Madison Community Elementary</t>
  </si>
  <si>
    <t>000320</t>
  </si>
  <si>
    <t>Constellation Schools: Lorain Community Middle</t>
  </si>
  <si>
    <t>000321</t>
  </si>
  <si>
    <t>Constellation Schools: Old Brooklyn Community Middle</t>
  </si>
  <si>
    <t>000338</t>
  </si>
  <si>
    <t>Yasar</t>
  </si>
  <si>
    <t>Bora</t>
  </si>
  <si>
    <t>2600 W Sylvania Ave</t>
  </si>
  <si>
    <t>43613</t>
  </si>
  <si>
    <t>Horizon Science Academy Toledo</t>
  </si>
  <si>
    <t>000417</t>
  </si>
  <si>
    <t>Donald</t>
  </si>
  <si>
    <t>Thompson</t>
  </si>
  <si>
    <t>119 E Fifth St</t>
  </si>
  <si>
    <t>East Liverpool</t>
  </si>
  <si>
    <t>43920</t>
  </si>
  <si>
    <t>Buckeye On-Line School for Success</t>
  </si>
  <si>
    <t>000442</t>
  </si>
  <si>
    <t>Brian</t>
  </si>
  <si>
    <t>Rau</t>
  </si>
  <si>
    <t>130 Wayne Frye Dr</t>
  </si>
  <si>
    <t>Manchester</t>
  </si>
  <si>
    <t>45144</t>
  </si>
  <si>
    <t>Manchester Local</t>
  </si>
  <si>
    <t>000509</t>
  </si>
  <si>
    <t>Donnell</t>
  </si>
  <si>
    <t>Drake</t>
  </si>
  <si>
    <t>3474 E Livingston Ave</t>
  </si>
  <si>
    <t>43227</t>
  </si>
  <si>
    <t>Whitehall Preparatory and Fitness Academy</t>
  </si>
  <si>
    <t>000510</t>
  </si>
  <si>
    <t>Bryan</t>
  </si>
  <si>
    <t>Wagoner</t>
  </si>
  <si>
    <t>1615 Selma Rd</t>
  </si>
  <si>
    <t>Springfield</t>
  </si>
  <si>
    <t>45505</t>
  </si>
  <si>
    <t>Springfield Preparatory and Fitness Academy</t>
  </si>
  <si>
    <t>000511</t>
  </si>
  <si>
    <t>Ashley</t>
  </si>
  <si>
    <t>Graver</t>
  </si>
  <si>
    <t>1875 Morse Rd</t>
  </si>
  <si>
    <t>43229</t>
  </si>
  <si>
    <t>Northland Preparatory and Fitness Academy</t>
  </si>
  <si>
    <t>000525</t>
  </si>
  <si>
    <t>Steven</t>
  </si>
  <si>
    <t>Nichols</t>
  </si>
  <si>
    <t>1731 Grace Ave NE</t>
  </si>
  <si>
    <t>44705</t>
  </si>
  <si>
    <t>Canton Harbor High School</t>
  </si>
  <si>
    <t>000527</t>
  </si>
  <si>
    <t>Wendy</t>
  </si>
  <si>
    <t>Rydarowicz</t>
  </si>
  <si>
    <t>3950 Prospect Ave E</t>
  </si>
  <si>
    <t>Cleveland Academy for Scholarship Technology and Leadership</t>
  </si>
  <si>
    <t>000534</t>
  </si>
  <si>
    <t>Constellation Schools: Puritas Community Middle</t>
  </si>
  <si>
    <t>000543</t>
  </si>
  <si>
    <t>Charlena</t>
  </si>
  <si>
    <t>Dykes-Hunt</t>
  </si>
  <si>
    <t>860 E 222nd St</t>
  </si>
  <si>
    <t>Euclid</t>
  </si>
  <si>
    <t>44123</t>
  </si>
  <si>
    <t>Pinnacle Academy</t>
  </si>
  <si>
    <t>000546</t>
  </si>
  <si>
    <t>Nathan</t>
  </si>
  <si>
    <t>Preston</t>
  </si>
  <si>
    <t>305 Wenz Rd</t>
  </si>
  <si>
    <t>43615</t>
  </si>
  <si>
    <t>Winterfield Venture Academy</t>
  </si>
  <si>
    <t>000553</t>
  </si>
  <si>
    <t>Alexander</t>
  </si>
  <si>
    <t>Adams</t>
  </si>
  <si>
    <t>1333 Morse Rd</t>
  </si>
  <si>
    <t>Columbus Humanities, Arts and Technology Academy</t>
  </si>
  <si>
    <t>000556</t>
  </si>
  <si>
    <t>Carolyn</t>
  </si>
  <si>
    <t>Berkley</t>
  </si>
  <si>
    <t>1395 Fair Ave</t>
  </si>
  <si>
    <t>43205</t>
  </si>
  <si>
    <t>A+ Arts Academy</t>
  </si>
  <si>
    <t>000557</t>
  </si>
  <si>
    <t>Derrick</t>
  </si>
  <si>
    <t>Shelton</t>
  </si>
  <si>
    <t>2255 Kimberly Pkwy E</t>
  </si>
  <si>
    <t>43232</t>
  </si>
  <si>
    <t>Columbus Arts &amp; Technology Academy</t>
  </si>
  <si>
    <t>000559</t>
  </si>
  <si>
    <t>Kendell</t>
  </si>
  <si>
    <t>Dorsey</t>
  </si>
  <si>
    <t>1798 Queen City Ave</t>
  </si>
  <si>
    <t>45214</t>
  </si>
  <si>
    <t>Orion Academy</t>
  </si>
  <si>
    <t>000560</t>
  </si>
  <si>
    <t>Jennifer</t>
  </si>
  <si>
    <t>Littlefield</t>
  </si>
  <si>
    <t>16005 Terrace Rd</t>
  </si>
  <si>
    <t>44112</t>
  </si>
  <si>
    <t>Apex Academy</t>
  </si>
  <si>
    <t>000575</t>
  </si>
  <si>
    <t>Mark</t>
  </si>
  <si>
    <t>Comanducci</t>
  </si>
  <si>
    <t>1441 W 116th St</t>
  </si>
  <si>
    <t>Hope Academy Northwest Campus</t>
  </si>
  <si>
    <t>000576</t>
  </si>
  <si>
    <t>Andrea</t>
  </si>
  <si>
    <t>Martinez</t>
  </si>
  <si>
    <t>224 W Liberty St</t>
  </si>
  <si>
    <t>45202</t>
  </si>
  <si>
    <t>King Academy Community School</t>
  </si>
  <si>
    <t>000577</t>
  </si>
  <si>
    <t>Alison</t>
  </si>
  <si>
    <t>Foreman</t>
  </si>
  <si>
    <t>501 Hickory St</t>
  </si>
  <si>
    <t>45410</t>
  </si>
  <si>
    <t>Emerson Academy</t>
  </si>
  <si>
    <t>000608</t>
  </si>
  <si>
    <t>5800 Salvia Ave</t>
  </si>
  <si>
    <t>45224</t>
  </si>
  <si>
    <t>Summit Academy Transition High School-Cincinnati</t>
  </si>
  <si>
    <t>000609</t>
  </si>
  <si>
    <t>346 Illinois Ave</t>
  </si>
  <si>
    <t>Lorain</t>
  </si>
  <si>
    <t>44052</t>
  </si>
  <si>
    <t>Summit Academy Middle School - Lorain</t>
  </si>
  <si>
    <t>000610</t>
  </si>
  <si>
    <t>2521 Fairwood Ave Ste 200</t>
  </si>
  <si>
    <t>Summit Academy Middle School - Columbus</t>
  </si>
  <si>
    <t>000613</t>
  </si>
  <si>
    <t>Darwin</t>
  </si>
  <si>
    <t>Lofton</t>
  </si>
  <si>
    <t>150 W Grand Ave</t>
  </si>
  <si>
    <t>Lima</t>
  </si>
  <si>
    <t>45801</t>
  </si>
  <si>
    <t>Heir Force Community School</t>
  </si>
  <si>
    <t>000614</t>
  </si>
  <si>
    <t>2521 Fairwood Ave</t>
  </si>
  <si>
    <t>Summit Academy Transition High School-Columbus</t>
  </si>
  <si>
    <t>000616</t>
  </si>
  <si>
    <t>1461 Moncrest Dr NW</t>
  </si>
  <si>
    <t>44485</t>
  </si>
  <si>
    <t>Summit Academy Alternative LearnersWarren Middle &amp; Secondary</t>
  </si>
  <si>
    <t>000621</t>
  </si>
  <si>
    <t>251 Erdiel Dr</t>
  </si>
  <si>
    <t>45415</t>
  </si>
  <si>
    <t>Summit Academy Transition High School Dayton</t>
  </si>
  <si>
    <t>000623</t>
  </si>
  <si>
    <t>144 N Schenley Ave</t>
  </si>
  <si>
    <t>44509</t>
  </si>
  <si>
    <t>Summit Academy-Youngstown</t>
  </si>
  <si>
    <t>000629</t>
  </si>
  <si>
    <t>268 N State St</t>
  </si>
  <si>
    <t>Painesville</t>
  </si>
  <si>
    <t>44077</t>
  </si>
  <si>
    <t>Summit Academy Community School - Painesville</t>
  </si>
  <si>
    <t>000634</t>
  </si>
  <si>
    <t>7 S Marshall Rd</t>
  </si>
  <si>
    <t>Middletown</t>
  </si>
  <si>
    <t>45044</t>
  </si>
  <si>
    <t>Summit Academy Secondary School - Middletown</t>
  </si>
  <si>
    <t>000664</t>
  </si>
  <si>
    <t>Maryann</t>
  </si>
  <si>
    <t>Schneider</t>
  </si>
  <si>
    <t>2400 S Hamilton Rd</t>
  </si>
  <si>
    <t>Life Skills Center of Columbus Southeast</t>
  </si>
  <si>
    <t>000677</t>
  </si>
  <si>
    <t>Terrance</t>
  </si>
  <si>
    <t>Walton</t>
  </si>
  <si>
    <t>8566 Barbara Dr</t>
  </si>
  <si>
    <t>Mentor</t>
  </si>
  <si>
    <t>44060</t>
  </si>
  <si>
    <t>New Day Academy Boarding &amp; Day School</t>
  </si>
  <si>
    <t>000679</t>
  </si>
  <si>
    <t>Heather</t>
  </si>
  <si>
    <t>Kronewetter</t>
  </si>
  <si>
    <t>5747 Cleveland Ave</t>
  </si>
  <si>
    <t>43231</t>
  </si>
  <si>
    <t>Oakstone Community School</t>
  </si>
  <si>
    <t>000725</t>
  </si>
  <si>
    <t>Ashfaq</t>
  </si>
  <si>
    <t>Tashfeen</t>
  </si>
  <si>
    <t>8210 Havens Rd</t>
  </si>
  <si>
    <t>Blacklick</t>
  </si>
  <si>
    <t>43004</t>
  </si>
  <si>
    <t>Zenith Academy</t>
  </si>
  <si>
    <t>000736</t>
  </si>
  <si>
    <t>DeShawn</t>
  </si>
  <si>
    <t>12601 Shaker Blvd</t>
  </si>
  <si>
    <t>44120</t>
  </si>
  <si>
    <t>HBCU Preparatory School 1</t>
  </si>
  <si>
    <t>000738</t>
  </si>
  <si>
    <t>HBCU Preparatory School 2</t>
  </si>
  <si>
    <t>000770</t>
  </si>
  <si>
    <t>Thomas</t>
  </si>
  <si>
    <t>Shafer</t>
  </si>
  <si>
    <t>803 Water St</t>
  </si>
  <si>
    <t>Maritime Academy of Toledo, The</t>
  </si>
  <si>
    <t>000804</t>
  </si>
  <si>
    <t>MURAT</t>
  </si>
  <si>
    <t>EFE</t>
  </si>
  <si>
    <t>1055 Laidlaw Ave</t>
  </si>
  <si>
    <t>Horizon Science Academy-Cincinnati</t>
  </si>
  <si>
    <t>000808</t>
  </si>
  <si>
    <t>4751 sue ann blvd</t>
  </si>
  <si>
    <t>Horizon Science Academy-Dayton</t>
  </si>
  <si>
    <t>000813</t>
  </si>
  <si>
    <t>1721 N Main St</t>
  </si>
  <si>
    <t>45405</t>
  </si>
  <si>
    <t>Life Skills Center of Dayton</t>
  </si>
  <si>
    <t>000825</t>
  </si>
  <si>
    <t>630 S Reynolds Rd</t>
  </si>
  <si>
    <t>Horizon Science Academy-Springfield</t>
  </si>
  <si>
    <t>000838</t>
  </si>
  <si>
    <t>1700 Denison Ave</t>
  </si>
  <si>
    <t>44109</t>
  </si>
  <si>
    <t>Horizon Science Academy-Denison Middle School</t>
  </si>
  <si>
    <t>000843</t>
  </si>
  <si>
    <t>nicolette</t>
  </si>
  <si>
    <t>whitson</t>
  </si>
  <si>
    <t>5130 Bennett Road</t>
  </si>
  <si>
    <t>43612</t>
  </si>
  <si>
    <t>Bennett Venture Academy</t>
  </si>
  <si>
    <t>000855</t>
  </si>
  <si>
    <t>Landon</t>
  </si>
  <si>
    <t>Brown II</t>
  </si>
  <si>
    <t>2420 Donald Ave</t>
  </si>
  <si>
    <t>Stambaugh Charter Academy</t>
  </si>
  <si>
    <t>000858</t>
  </si>
  <si>
    <t>6100 S Marginal Rd</t>
  </si>
  <si>
    <t>44103</t>
  </si>
  <si>
    <t>Horizon Science Academy-Cleveland Middle School</t>
  </si>
  <si>
    <t>000875</t>
  </si>
  <si>
    <t>O'Bannon</t>
  </si>
  <si>
    <t>4330 Clime Rd North</t>
  </si>
  <si>
    <t>43228</t>
  </si>
  <si>
    <t>Westside Academy</t>
  </si>
  <si>
    <t>000905</t>
  </si>
  <si>
    <t>Deborah</t>
  </si>
  <si>
    <t>Franklin</t>
  </si>
  <si>
    <t>445 Bowman St</t>
  </si>
  <si>
    <t>Mansfield</t>
  </si>
  <si>
    <t>44903</t>
  </si>
  <si>
    <t>Interactive Media &amp; Construction (IMAC)</t>
  </si>
  <si>
    <t>000912</t>
  </si>
  <si>
    <t>Jonathan</t>
  </si>
  <si>
    <t>Stevens</t>
  </si>
  <si>
    <t>345 E 5th Ave</t>
  </si>
  <si>
    <t>43201</t>
  </si>
  <si>
    <t>Early College Academy</t>
  </si>
  <si>
    <t>000938</t>
  </si>
  <si>
    <t>2323 Lake Club Dr</t>
  </si>
  <si>
    <t>East Bridge Academy of Excellence</t>
  </si>
  <si>
    <t>000952</t>
  </si>
  <si>
    <t>1258 Demorest Rd</t>
  </si>
  <si>
    <t>43204</t>
  </si>
  <si>
    <t>Columbus Preparatory and Fitness Academy</t>
  </si>
  <si>
    <t>000953</t>
  </si>
  <si>
    <t>William</t>
  </si>
  <si>
    <t>Connick</t>
  </si>
  <si>
    <t>7601 Harrison Ave</t>
  </si>
  <si>
    <t>45231</t>
  </si>
  <si>
    <t>Mt. Healthy Preparatory and Fitness Academy</t>
  </si>
  <si>
    <t>007984</t>
  </si>
  <si>
    <t>Szallai</t>
  </si>
  <si>
    <t>1408 Rigby St</t>
  </si>
  <si>
    <t>44506</t>
  </si>
  <si>
    <t>Youngstown Academy of Excellence</t>
  </si>
  <si>
    <t>007995</t>
  </si>
  <si>
    <t>Debroah</t>
  </si>
  <si>
    <t>Mays</t>
  </si>
  <si>
    <t>10701 Shaker Blvd</t>
  </si>
  <si>
    <t>44104</t>
  </si>
  <si>
    <t>Cleveland Arts and Social Sciences Academy</t>
  </si>
  <si>
    <t>007999</t>
  </si>
  <si>
    <t>Eileen</t>
  </si>
  <si>
    <t>Meers</t>
  </si>
  <si>
    <t>3950 Indianola Ave</t>
  </si>
  <si>
    <t>43214</t>
  </si>
  <si>
    <t>Charles School at Ohio Dominican University</t>
  </si>
  <si>
    <t>008000</t>
  </si>
  <si>
    <t>James</t>
  </si>
  <si>
    <t>Sinclair</t>
  </si>
  <si>
    <t>4119 Leavitt Rd</t>
  </si>
  <si>
    <t>44053</t>
  </si>
  <si>
    <t>Lorain Preparatory Academy</t>
  </si>
  <si>
    <t>008063</t>
  </si>
  <si>
    <t>1458 Brittain Rd</t>
  </si>
  <si>
    <t>44310</t>
  </si>
  <si>
    <t>Life Skills Center of North Akron</t>
  </si>
  <si>
    <t>008064</t>
  </si>
  <si>
    <t>Erik</t>
  </si>
  <si>
    <t>Thorson</t>
  </si>
  <si>
    <t>4101 Leavitt Rd</t>
  </si>
  <si>
    <t>Academy of Arts and Sciences</t>
  </si>
  <si>
    <t>008278</t>
  </si>
  <si>
    <t>1200 E 200th St</t>
  </si>
  <si>
    <t>44117</t>
  </si>
  <si>
    <t>Noble Academy-Cleveland</t>
  </si>
  <si>
    <t>008280</t>
  </si>
  <si>
    <t>1329 Bethel Rd</t>
  </si>
  <si>
    <t>43220</t>
  </si>
  <si>
    <t>Noble Academy-Columbus</t>
  </si>
  <si>
    <t>008281</t>
  </si>
  <si>
    <t>2200 Winslow Dr</t>
  </si>
  <si>
    <t>South Scioto Academy</t>
  </si>
  <si>
    <t>008282</t>
  </si>
  <si>
    <t>1900 E Dublin Granville Rd Ste 200</t>
  </si>
  <si>
    <t>Life Skills Center of Columbus North</t>
  </si>
  <si>
    <t>008286</t>
  </si>
  <si>
    <t>Jessica</t>
  </si>
  <si>
    <t>Hursey</t>
  </si>
  <si>
    <t>12000 Harvard Ave</t>
  </si>
  <si>
    <t>44105</t>
  </si>
  <si>
    <t>Harvard Avenue Performance Academy</t>
  </si>
  <si>
    <t>008287</t>
  </si>
  <si>
    <t>Dair</t>
  </si>
  <si>
    <t>Foster</t>
  </si>
  <si>
    <t>4485 S Hamilton Rd</t>
  </si>
  <si>
    <t>Groveport</t>
  </si>
  <si>
    <t>43125</t>
  </si>
  <si>
    <t>Groveport Community School</t>
  </si>
  <si>
    <t>009122</t>
  </si>
  <si>
    <t>Andrew</t>
  </si>
  <si>
    <t>Boy</t>
  </si>
  <si>
    <t>1469 E Main St</t>
  </si>
  <si>
    <t>Columbus Collegiate Academy</t>
  </si>
  <si>
    <t>009147</t>
  </si>
  <si>
    <t>Nicholas</t>
  </si>
  <si>
    <t>Jacobs</t>
  </si>
  <si>
    <t>3648 Victory Ave</t>
  </si>
  <si>
    <t>43607</t>
  </si>
  <si>
    <t>Northpointe Academy</t>
  </si>
  <si>
    <t>009149</t>
  </si>
  <si>
    <t>Constellation Schools: Westside Community School of the Arts</t>
  </si>
  <si>
    <t>009164</t>
  </si>
  <si>
    <t>Mohamad</t>
  </si>
  <si>
    <t>Issa</t>
  </si>
  <si>
    <t>2727 Kenwood Blvd</t>
  </si>
  <si>
    <t>43606</t>
  </si>
  <si>
    <t>Central Academy of Ohio</t>
  </si>
  <si>
    <t>009171</t>
  </si>
  <si>
    <t>Vincent</t>
  </si>
  <si>
    <t>Riccardi</t>
  </si>
  <si>
    <t>5025 Glendale Ave</t>
  </si>
  <si>
    <t>43614</t>
  </si>
  <si>
    <t>Star Academy of Toledo</t>
  </si>
  <si>
    <t>009179</t>
  </si>
  <si>
    <t>2350 Morse Rd</t>
  </si>
  <si>
    <t>Horizon Science Academy Columbus Middle School</t>
  </si>
  <si>
    <t>009181</t>
  </si>
  <si>
    <t>Audrea</t>
  </si>
  <si>
    <t>Pettaway</t>
  </si>
  <si>
    <t>1030 Clay Ave</t>
  </si>
  <si>
    <t>43608</t>
  </si>
  <si>
    <t>Clay Avenue Community School</t>
  </si>
  <si>
    <t>009192</t>
  </si>
  <si>
    <t>Sandra</t>
  </si>
  <si>
    <t>Kimani Mithi</t>
  </si>
  <si>
    <t>1050 Wyandotte Ave</t>
  </si>
  <si>
    <t>44906</t>
  </si>
  <si>
    <t>Foundation Academy</t>
  </si>
  <si>
    <t>009283</t>
  </si>
  <si>
    <t>Judy</t>
  </si>
  <si>
    <t>Hennessey</t>
  </si>
  <si>
    <t>300 College Park</t>
  </si>
  <si>
    <t>45469</t>
  </si>
  <si>
    <t>Dayton Early College Academy, Inc</t>
  </si>
  <si>
    <t>009953</t>
  </si>
  <si>
    <t>Jamie</t>
  </si>
  <si>
    <t>Lama</t>
  </si>
  <si>
    <t>3435 Sullivant Ave</t>
  </si>
  <si>
    <t>Sullivant Avenue Community School</t>
  </si>
  <si>
    <t>009954</t>
  </si>
  <si>
    <t>Dreama</t>
  </si>
  <si>
    <t>Carroll</t>
  </si>
  <si>
    <t>680 Harrisburg Pike</t>
  </si>
  <si>
    <t>43223</t>
  </si>
  <si>
    <t>Harrisburg Pike Community School</t>
  </si>
  <si>
    <t>009955</t>
  </si>
  <si>
    <t>Lindsey</t>
  </si>
  <si>
    <t>Day</t>
  </si>
  <si>
    <t>1511 Madison Ave</t>
  </si>
  <si>
    <t>Madison Avenue School of Arts</t>
  </si>
  <si>
    <t>009957</t>
  </si>
  <si>
    <t>Melissa</t>
  </si>
  <si>
    <t>McManaway</t>
  </si>
  <si>
    <t>3650 Klepinger Rd</t>
  </si>
  <si>
    <t>45416</t>
  </si>
  <si>
    <t>Klepinger Community School</t>
  </si>
  <si>
    <t>009971</t>
  </si>
  <si>
    <t>Samuel</t>
  </si>
  <si>
    <t>Wilson</t>
  </si>
  <si>
    <t>716 Union St</t>
  </si>
  <si>
    <t>Ashland</t>
  </si>
  <si>
    <t>44805</t>
  </si>
  <si>
    <t>Ashland County Community Academy</t>
  </si>
  <si>
    <t>009990</t>
  </si>
  <si>
    <t>2835 Morse Rd</t>
  </si>
  <si>
    <t>Horizon Science Academy Elementary School</t>
  </si>
  <si>
    <t>009996</t>
  </si>
  <si>
    <t>Whittemore</t>
  </si>
  <si>
    <t>940 Bryn Mawr Ave</t>
  </si>
  <si>
    <t>44505</t>
  </si>
  <si>
    <t>Mahoning County High School</t>
  </si>
  <si>
    <t>009997</t>
  </si>
  <si>
    <t>Hannah</t>
  </si>
  <si>
    <t>Powell</t>
  </si>
  <si>
    <t>2750 Agler Rd</t>
  </si>
  <si>
    <t>43224</t>
  </si>
  <si>
    <t>KIPP Columbus</t>
  </si>
  <si>
    <t>010007</t>
  </si>
  <si>
    <t>2261 Columbus Rd</t>
  </si>
  <si>
    <t>44113</t>
  </si>
  <si>
    <t>Horizon Science Academy Denison Elementary School</t>
  </si>
  <si>
    <t>010036</t>
  </si>
  <si>
    <t>ESTELLA</t>
  </si>
  <si>
    <t>STEPHENS</t>
  </si>
  <si>
    <t>1500 W 3rd Ave Ste 125</t>
  </si>
  <si>
    <t>43212</t>
  </si>
  <si>
    <t>Cesar Chavez College Preparatory School</t>
  </si>
  <si>
    <t>010180</t>
  </si>
  <si>
    <t>Claudia</t>
  </si>
  <si>
    <t>Oak-Ehrle</t>
  </si>
  <si>
    <t>244 Southern Ave</t>
  </si>
  <si>
    <t>45219</t>
  </si>
  <si>
    <t>Mount Auburn International Academy</t>
  </si>
  <si>
    <t>010205</t>
  </si>
  <si>
    <t>Terrence</t>
  </si>
  <si>
    <t>653 Miami St</t>
  </si>
  <si>
    <t>43605</t>
  </si>
  <si>
    <t>L. Hollingworth School for Talented and Gifted</t>
  </si>
  <si>
    <t>011390</t>
  </si>
  <si>
    <t>Arun</t>
  </si>
  <si>
    <t>Dutt</t>
  </si>
  <si>
    <t>19114 Bella Dr</t>
  </si>
  <si>
    <t>44119</t>
  </si>
  <si>
    <t>Bella Academy of Excellence</t>
  </si>
  <si>
    <t>011439</t>
  </si>
  <si>
    <t>Sharice</t>
  </si>
  <si>
    <t>Martin</t>
  </si>
  <si>
    <t>1555 Elaine Rd</t>
  </si>
  <si>
    <t>Renaissance Academy</t>
  </si>
  <si>
    <t>011468</t>
  </si>
  <si>
    <t>Paul</t>
  </si>
  <si>
    <t>3360 Kohr Blvd</t>
  </si>
  <si>
    <t>Columbus Bilingual Academy-North</t>
  </si>
  <si>
    <t>011507</t>
  </si>
  <si>
    <t>Cindy</t>
  </si>
  <si>
    <t>3891 Martha Ave</t>
  </si>
  <si>
    <t>Achieve Career Preparatory Academy</t>
  </si>
  <si>
    <t>011533</t>
  </si>
  <si>
    <t>760 Tower Blvd</t>
  </si>
  <si>
    <t>Horizon Science Academy Lorain</t>
  </si>
  <si>
    <t>011534</t>
  </si>
  <si>
    <t>250 Shoup Mill Rd</t>
  </si>
  <si>
    <t>Horizon Science Academy Dayton High School</t>
  </si>
  <si>
    <t>011972</t>
  </si>
  <si>
    <t>Graham Expeditionary Middle School</t>
  </si>
  <si>
    <t>011976</t>
  </si>
  <si>
    <t>121 S Monmouth St</t>
  </si>
  <si>
    <t>45403</t>
  </si>
  <si>
    <t>Horizon Science Academy Dayton Downtown</t>
  </si>
  <si>
    <t>011986</t>
  </si>
  <si>
    <t>3403 Southern Blvd</t>
  </si>
  <si>
    <t>44507</t>
  </si>
  <si>
    <t>Horizon Science Academy Youngstown</t>
  </si>
  <si>
    <t>012009</t>
  </si>
  <si>
    <t>2261 S Hamilton Rd</t>
  </si>
  <si>
    <t>Zenith Academy East</t>
  </si>
  <si>
    <t>012011</t>
  </si>
  <si>
    <t>2 Easton Oval Ste 525</t>
  </si>
  <si>
    <t>43219</t>
  </si>
  <si>
    <t>Columbus Performance Academy</t>
  </si>
  <si>
    <t>012025</t>
  </si>
  <si>
    <t>Constellation Schools: Stockyard Community Middle</t>
  </si>
  <si>
    <t>012026</t>
  </si>
  <si>
    <t>Constellation Schools: Collinwood Village Academy</t>
  </si>
  <si>
    <t>012036</t>
  </si>
  <si>
    <t>Karen</t>
  </si>
  <si>
    <t>Wachter</t>
  </si>
  <si>
    <t>5806 Broadway Ave</t>
  </si>
  <si>
    <t>44127</t>
  </si>
  <si>
    <t>Regent High School</t>
  </si>
  <si>
    <t>012037</t>
  </si>
  <si>
    <t>923 S James Rd</t>
  </si>
  <si>
    <t>Mason Run High School</t>
  </si>
  <si>
    <t>012038</t>
  </si>
  <si>
    <t>4877 Pearl Rd</t>
  </si>
  <si>
    <t>Old Brook High School</t>
  </si>
  <si>
    <t>012040</t>
  </si>
  <si>
    <t>Gamal</t>
  </si>
  <si>
    <t>Brown</t>
  </si>
  <si>
    <t>3377 Cleveland Ave</t>
  </si>
  <si>
    <t>Road to Success Academy</t>
  </si>
  <si>
    <t>012041</t>
  </si>
  <si>
    <t>840 W State St</t>
  </si>
  <si>
    <t>43222</t>
  </si>
  <si>
    <t>Central High School</t>
  </si>
  <si>
    <t>012042</t>
  </si>
  <si>
    <t>11801 Buckeye Rd</t>
  </si>
  <si>
    <t>George V. Voinovich Reclamation Academy</t>
  </si>
  <si>
    <t>012043</t>
  </si>
  <si>
    <t>3167 Fulton Rd</t>
  </si>
  <si>
    <t>Frederick Douglass Reclamation Academy</t>
  </si>
  <si>
    <t>012044</t>
  </si>
  <si>
    <t>640 Harrisburg Pike</t>
  </si>
  <si>
    <t>Capital High School</t>
  </si>
  <si>
    <t>012045</t>
  </si>
  <si>
    <t>Sean</t>
  </si>
  <si>
    <t>4938 Beatrice Dr</t>
  </si>
  <si>
    <t>Patriot Preparatory Academy</t>
  </si>
  <si>
    <t>012060</t>
  </si>
  <si>
    <t>Faith</t>
  </si>
  <si>
    <t>Decesare</t>
  </si>
  <si>
    <t>265 Park St</t>
  </si>
  <si>
    <t>44304</t>
  </si>
  <si>
    <t>Akros Middle School</t>
  </si>
  <si>
    <t>012105</t>
  </si>
  <si>
    <t>1400 Oak Hill Ave</t>
  </si>
  <si>
    <t>Southside Academy</t>
  </si>
  <si>
    <t>012513</t>
  </si>
  <si>
    <t>Genesis</t>
  </si>
  <si>
    <t>Henderson</t>
  </si>
  <si>
    <t>4324 Homer Ave</t>
  </si>
  <si>
    <t>45227</t>
  </si>
  <si>
    <t>Madisonville SMART Elementary</t>
  </si>
  <si>
    <t>012528</t>
  </si>
  <si>
    <t>Pamela</t>
  </si>
  <si>
    <t>Duckett</t>
  </si>
  <si>
    <t>1808 E Broad St</t>
  </si>
  <si>
    <t>43203</t>
  </si>
  <si>
    <t>The Academy for Urban Scholars</t>
  </si>
  <si>
    <t>012529</t>
  </si>
  <si>
    <t>Kathy</t>
  </si>
  <si>
    <t>Williams</t>
  </si>
  <si>
    <t>4807 Evanswood Dr</t>
  </si>
  <si>
    <t>Focus North High School</t>
  </si>
  <si>
    <t>012536</t>
  </si>
  <si>
    <t>3850 Sullivant Ave</t>
  </si>
  <si>
    <t>Newbridge Math &amp; Reading Preparatory Academy</t>
  </si>
  <si>
    <t>012541</t>
  </si>
  <si>
    <t>1906 E 40th St</t>
  </si>
  <si>
    <t>University of Cleveland Preparatory School</t>
  </si>
  <si>
    <t>012627</t>
  </si>
  <si>
    <t>Nova</t>
  </si>
  <si>
    <t>O'Callaghan</t>
  </si>
  <si>
    <t>1350 Virginia Ave</t>
  </si>
  <si>
    <t>44306</t>
  </si>
  <si>
    <t>STEAM Academy of Akron</t>
  </si>
  <si>
    <t>012644</t>
  </si>
  <si>
    <t>Natko</t>
  </si>
  <si>
    <t>261 Elm Rd NE</t>
  </si>
  <si>
    <t>44483</t>
  </si>
  <si>
    <t>STEAM Academy of Warren</t>
  </si>
  <si>
    <t>012671</t>
  </si>
  <si>
    <t>6700 Lansing Ave</t>
  </si>
  <si>
    <t>Constellation Schools: Eastside Arts Academy</t>
  </si>
  <si>
    <t>012684</t>
  </si>
  <si>
    <t>3398 E 55th St</t>
  </si>
  <si>
    <t>Broadway Academy</t>
  </si>
  <si>
    <t>012931</t>
  </si>
  <si>
    <t>Oleh</t>
  </si>
  <si>
    <t>Holowatyj</t>
  </si>
  <si>
    <t>5720 State Rd</t>
  </si>
  <si>
    <t>Global Village Academy</t>
  </si>
  <si>
    <t>012558</t>
  </si>
  <si>
    <t>1585 Frederick Blvd</t>
  </si>
  <si>
    <t>Imagine Akron Academy</t>
  </si>
  <si>
    <t>011947</t>
  </si>
  <si>
    <t>Teresa</t>
  </si>
  <si>
    <t>Graves</t>
  </si>
  <si>
    <t>1651 Massillon Rd</t>
  </si>
  <si>
    <t>44312</t>
  </si>
  <si>
    <t>Greater Summit County Early Learning Center</t>
  </si>
  <si>
    <t>011381</t>
  </si>
  <si>
    <t>Kent</t>
  </si>
  <si>
    <t>100 Saurer St</t>
  </si>
  <si>
    <t>Rittman</t>
  </si>
  <si>
    <t>44270</t>
  </si>
  <si>
    <t>Rittman Academy</t>
  </si>
  <si>
    <t>000640</t>
  </si>
  <si>
    <t>012951</t>
  </si>
  <si>
    <t>300 Dana Ave</t>
  </si>
  <si>
    <t>Columbus Collegiate Academy - West</t>
  </si>
  <si>
    <t>013082</t>
  </si>
  <si>
    <t>Constance</t>
  </si>
  <si>
    <t>4901 Galaxy Pkwy Ste A</t>
  </si>
  <si>
    <t>Warrensville Heights</t>
  </si>
  <si>
    <t>44128</t>
  </si>
  <si>
    <t>The Haley School</t>
  </si>
  <si>
    <t>013132</t>
  </si>
  <si>
    <t>14405 Saint Clair Ave</t>
  </si>
  <si>
    <t>44110</t>
  </si>
  <si>
    <t>Lake Erie College Preparatory School</t>
  </si>
  <si>
    <t>013146</t>
  </si>
  <si>
    <t>Johnson</t>
  </si>
  <si>
    <t>545 Odlin Ave</t>
  </si>
  <si>
    <t>STEAM Academy of Dayton</t>
  </si>
  <si>
    <t>013147</t>
  </si>
  <si>
    <t>Gary</t>
  </si>
  <si>
    <t>Lane</t>
  </si>
  <si>
    <t>4700 Richmond Rd Ste 3000</t>
  </si>
  <si>
    <t>STEAM Academy of Warrensville Heights</t>
  </si>
  <si>
    <t>013170</t>
  </si>
  <si>
    <t>Kimberly</t>
  </si>
  <si>
    <t>Clinkscale</t>
  </si>
  <si>
    <t>1628 Niles Rd SE</t>
  </si>
  <si>
    <t>Hope Academy for Autism</t>
  </si>
  <si>
    <t>013173</t>
  </si>
  <si>
    <t>Sarah</t>
  </si>
  <si>
    <t>Carstensen</t>
  </si>
  <si>
    <t>6145 Hill Ave</t>
  </si>
  <si>
    <t>Imagine Hill Avenue</t>
  </si>
  <si>
    <t>013175</t>
  </si>
  <si>
    <t>Erica</t>
  </si>
  <si>
    <t>Pharis</t>
  </si>
  <si>
    <t>2105 N McCord Rd</t>
  </si>
  <si>
    <t>SunBridge Schools</t>
  </si>
  <si>
    <t>013198</t>
  </si>
  <si>
    <t>Ellen</t>
  </si>
  <si>
    <t>Wristen</t>
  </si>
  <si>
    <t>2685 E Livingston Ave</t>
  </si>
  <si>
    <t>43209</t>
  </si>
  <si>
    <t>Brookwood Academy</t>
  </si>
  <si>
    <t>013199</t>
  </si>
  <si>
    <t>John</t>
  </si>
  <si>
    <t>Psenicska</t>
  </si>
  <si>
    <t>3615 Superior Ave E</t>
  </si>
  <si>
    <t>44114</t>
  </si>
  <si>
    <t>Nexus Academy of Cleveland</t>
  </si>
  <si>
    <t>013226</t>
  </si>
  <si>
    <t>4600 Carnegie Ave</t>
  </si>
  <si>
    <t>Life Skills High School of Cleveland</t>
  </si>
  <si>
    <t>013232</t>
  </si>
  <si>
    <t>MELINDA</t>
  </si>
  <si>
    <t>HARDGROW</t>
  </si>
  <si>
    <t>114 Obetz Rd</t>
  </si>
  <si>
    <t>A+ Children's Academy</t>
  </si>
  <si>
    <t>013249</t>
  </si>
  <si>
    <t>1350 5th Ave Ste 100 106</t>
  </si>
  <si>
    <t>44504</t>
  </si>
  <si>
    <t>Academy for Urban Scholars Youngstown</t>
  </si>
  <si>
    <t>013253</t>
  </si>
  <si>
    <t>21100 Southgate Park Blvd</t>
  </si>
  <si>
    <t>Maple Heights</t>
  </si>
  <si>
    <t>44137</t>
  </si>
  <si>
    <t>Ohio College Preparatory School</t>
  </si>
  <si>
    <t>013254</t>
  </si>
  <si>
    <t>1200 E Market St Ste 3360</t>
  </si>
  <si>
    <t>44305</t>
  </si>
  <si>
    <t>Akron Preparatory School</t>
  </si>
  <si>
    <t>013255</t>
  </si>
  <si>
    <t>101 Cleveland Ave NW</t>
  </si>
  <si>
    <t>44702</t>
  </si>
  <si>
    <t>Canton College Preparatory School</t>
  </si>
  <si>
    <t>013864</t>
  </si>
  <si>
    <t>Roger</t>
  </si>
  <si>
    <t>Conners</t>
  </si>
  <si>
    <t>3800 Glenway Ave</t>
  </si>
  <si>
    <t>45205</t>
  </si>
  <si>
    <t>Cincinnati Technology Academy</t>
  </si>
  <si>
    <t>013892</t>
  </si>
  <si>
    <t>Griffith</t>
  </si>
  <si>
    <t>40 Chicago Ave</t>
  </si>
  <si>
    <t>Franklinton Preparatory Academy</t>
  </si>
  <si>
    <t>013962</t>
  </si>
  <si>
    <t>Hessey</t>
  </si>
  <si>
    <t>PO Box 374</t>
  </si>
  <si>
    <t>Smithville</t>
  </si>
  <si>
    <t>44677</t>
  </si>
  <si>
    <t>Liberty Preparatory School</t>
  </si>
  <si>
    <t>013967</t>
  </si>
  <si>
    <t>Tyree</t>
  </si>
  <si>
    <t>Gaines</t>
  </si>
  <si>
    <t>5641 Belmont Ave</t>
  </si>
  <si>
    <t>Cincinnati Learning Schools</t>
  </si>
  <si>
    <t>014061</t>
  </si>
  <si>
    <t>3845 E 131st St</t>
  </si>
  <si>
    <t>Chapelside Cleveland Academy</t>
  </si>
  <si>
    <t>014063</t>
  </si>
  <si>
    <t>107 S Arlington St</t>
  </si>
  <si>
    <t>University Academy</t>
  </si>
  <si>
    <t>014064</t>
  </si>
  <si>
    <t>Maureen</t>
  </si>
  <si>
    <t>Businger</t>
  </si>
  <si>
    <t>4750 Winton Rd</t>
  </si>
  <si>
    <t>45232</t>
  </si>
  <si>
    <t>Winton Preparatory Academy</t>
  </si>
  <si>
    <t>014065</t>
  </si>
  <si>
    <t>3185 W 41st St</t>
  </si>
  <si>
    <t>Lincoln Park Academy</t>
  </si>
  <si>
    <t>014066</t>
  </si>
  <si>
    <t>1035 Clay St</t>
  </si>
  <si>
    <t>44301</t>
  </si>
  <si>
    <t>Main Preparatory Academy</t>
  </si>
  <si>
    <t>014067</t>
  </si>
  <si>
    <t>Bostic</t>
  </si>
  <si>
    <t>1725 Jetway Blvd</t>
  </si>
  <si>
    <t>Ohio Construction Academy</t>
  </si>
  <si>
    <t>014081</t>
  </si>
  <si>
    <t>Amanda</t>
  </si>
  <si>
    <t>Conley</t>
  </si>
  <si>
    <t>2760 Airport Dr Ste 125</t>
  </si>
  <si>
    <t>Insight School of Ohio</t>
  </si>
  <si>
    <t>014147</t>
  </si>
  <si>
    <t>4129 Superior Ave</t>
  </si>
  <si>
    <t>East Preparatory Academy</t>
  </si>
  <si>
    <t>014149</t>
  </si>
  <si>
    <t>601 S Keowee St</t>
  </si>
  <si>
    <t>Dayton SMART Elementary School</t>
  </si>
  <si>
    <t>014187</t>
  </si>
  <si>
    <t>15720 Kipling Ave</t>
  </si>
  <si>
    <t>East Academy</t>
  </si>
  <si>
    <t>014188</t>
  </si>
  <si>
    <t>Noah</t>
  </si>
  <si>
    <t>Campbell</t>
  </si>
  <si>
    <t>2740 W Central Ave</t>
  </si>
  <si>
    <t>Discovery Academy</t>
  </si>
  <si>
    <t>014189</t>
  </si>
  <si>
    <t>12913 Bennington Ave</t>
  </si>
  <si>
    <t>44135</t>
  </si>
  <si>
    <t>West Park Academy</t>
  </si>
  <si>
    <t>014467</t>
  </si>
  <si>
    <t>617 W State St</t>
  </si>
  <si>
    <t>43215</t>
  </si>
  <si>
    <t>United Preparatory Academy</t>
  </si>
  <si>
    <t>014825</t>
  </si>
  <si>
    <t>1414 Gault St</t>
  </si>
  <si>
    <t>Buckeye Preparatory Academy</t>
  </si>
  <si>
    <t>014858</t>
  </si>
  <si>
    <t>Dawn</t>
  </si>
  <si>
    <t>Milner</t>
  </si>
  <si>
    <t>2014 Consaul St</t>
  </si>
  <si>
    <t>REACH Academy</t>
  </si>
  <si>
    <t>014864</t>
  </si>
  <si>
    <t>Molina</t>
  </si>
  <si>
    <t>1850 Airport Hwy</t>
  </si>
  <si>
    <t>43609</t>
  </si>
  <si>
    <t>Toledo SMART Elementary School</t>
  </si>
  <si>
    <t>014904</t>
  </si>
  <si>
    <t>India</t>
  </si>
  <si>
    <t>Ford</t>
  </si>
  <si>
    <t>18450 S Miles Rd</t>
  </si>
  <si>
    <t>T2 Honors Academy</t>
  </si>
  <si>
    <t>014927</t>
  </si>
  <si>
    <t>Stephanie</t>
  </si>
  <si>
    <t>Eafford</t>
  </si>
  <si>
    <t>1570 Creighton Ave</t>
  </si>
  <si>
    <t>Steel Academy</t>
  </si>
  <si>
    <t>015236</t>
  </si>
  <si>
    <t>501 S Wittenberg Ave</t>
  </si>
  <si>
    <t>45506</t>
  </si>
  <si>
    <t>Clark Preparatory Academy</t>
  </si>
  <si>
    <t>015237</t>
  </si>
  <si>
    <t>Alicia</t>
  </si>
  <si>
    <t>Henry</t>
  </si>
  <si>
    <t>115 S Gift St</t>
  </si>
  <si>
    <t>Flex High School</t>
  </si>
  <si>
    <t>015709</t>
  </si>
  <si>
    <t>1379 Garfield Ave SW</t>
  </si>
  <si>
    <t>44706</t>
  </si>
  <si>
    <t>Beacon Academy</t>
  </si>
  <si>
    <t>015710</t>
  </si>
  <si>
    <t>4060 Sullivant Ave</t>
  </si>
  <si>
    <t>Bridge Gate Community School</t>
  </si>
  <si>
    <t>015713</t>
  </si>
  <si>
    <t>1500 Superior Ave NE</t>
  </si>
  <si>
    <t>East Branch Preparatory AcademydbaWright Preparatory Academy</t>
  </si>
  <si>
    <t>015714</t>
  </si>
  <si>
    <t>3237 W Siebenthaler Ave Unit 20</t>
  </si>
  <si>
    <t>45406</t>
  </si>
  <si>
    <t>Urban Early College Network</t>
  </si>
  <si>
    <t>015736</t>
  </si>
  <si>
    <t>1615 Timber Wolf Dr</t>
  </si>
  <si>
    <t>Holland</t>
  </si>
  <si>
    <t>43528</t>
  </si>
  <si>
    <t>iLEAD Spring Meadows</t>
  </si>
  <si>
    <t>015737</t>
  </si>
  <si>
    <t>Meran</t>
  </si>
  <si>
    <t>Rogers</t>
  </si>
  <si>
    <t>13442 Lorain Ave</t>
  </si>
  <si>
    <t>44111</t>
  </si>
  <si>
    <t>Global Ambassadors Language Academy</t>
  </si>
  <si>
    <t>043489</t>
  </si>
  <si>
    <t>David</t>
  </si>
  <si>
    <t>70 N Broadway St</t>
  </si>
  <si>
    <t>44308</t>
  </si>
  <si>
    <t>Akron City</t>
  </si>
  <si>
    <t>043497</t>
  </si>
  <si>
    <t>Jeffery</t>
  </si>
  <si>
    <t>Talbert</t>
  </si>
  <si>
    <t>200 Glamorgan St</t>
  </si>
  <si>
    <t>Alliance</t>
  </si>
  <si>
    <t>44601</t>
  </si>
  <si>
    <t>Alliance City</t>
  </si>
  <si>
    <t>043505</t>
  </si>
  <si>
    <t>Douglas</t>
  </si>
  <si>
    <t>Marrah</t>
  </si>
  <si>
    <t>PO Box 160</t>
  </si>
  <si>
    <t>Ashland City</t>
  </si>
  <si>
    <t>043513</t>
  </si>
  <si>
    <t>Watson</t>
  </si>
  <si>
    <t>2630 W 13th St</t>
  </si>
  <si>
    <t>Ashtabula</t>
  </si>
  <si>
    <t>44004</t>
  </si>
  <si>
    <t>Ashtabula Area City</t>
  </si>
  <si>
    <t>043521</t>
  </si>
  <si>
    <t>Gibbs</t>
  </si>
  <si>
    <t>25 S Plains Rd</t>
  </si>
  <si>
    <t>The Plains</t>
  </si>
  <si>
    <t>45780</t>
  </si>
  <si>
    <t>Athens City</t>
  </si>
  <si>
    <t>043539</t>
  </si>
  <si>
    <t>Jeffrey</t>
  </si>
  <si>
    <t>Ramnytz</t>
  </si>
  <si>
    <t>479 Norton Ave</t>
  </si>
  <si>
    <t>Barberton</t>
  </si>
  <si>
    <t>44203</t>
  </si>
  <si>
    <t>Barberton City</t>
  </si>
  <si>
    <t>043547</t>
  </si>
  <si>
    <t>Clinton</t>
  </si>
  <si>
    <t>Keener</t>
  </si>
  <si>
    <t>377 Dover Center Rd</t>
  </si>
  <si>
    <t>Bay Village</t>
  </si>
  <si>
    <t>44140</t>
  </si>
  <si>
    <t>Bay Village City</t>
  </si>
  <si>
    <t>043554</t>
  </si>
  <si>
    <t>Robert</t>
  </si>
  <si>
    <t>Hardis</t>
  </si>
  <si>
    <t>24601 Fairmount Blvd</t>
  </si>
  <si>
    <t>Beachwood</t>
  </si>
  <si>
    <t>44122</t>
  </si>
  <si>
    <t>Beachwood City</t>
  </si>
  <si>
    <t>043562</t>
  </si>
  <si>
    <t>Celico</t>
  </si>
  <si>
    <t>475 Northfield Rd</t>
  </si>
  <si>
    <t>Bedford</t>
  </si>
  <si>
    <t>44146</t>
  </si>
  <si>
    <t>Bedford City</t>
  </si>
  <si>
    <t>043570</t>
  </si>
  <si>
    <t>Darren</t>
  </si>
  <si>
    <t>Jenkins</t>
  </si>
  <si>
    <t>340 34th St</t>
  </si>
  <si>
    <t>Bellaire</t>
  </si>
  <si>
    <t>43906</t>
  </si>
  <si>
    <t>Bellaire Local</t>
  </si>
  <si>
    <t>043588</t>
  </si>
  <si>
    <t>Bradley</t>
  </si>
  <si>
    <t>Hall</t>
  </si>
  <si>
    <t>820 Ludlow Rd</t>
  </si>
  <si>
    <t>Bellefontaine</t>
  </si>
  <si>
    <t>43311</t>
  </si>
  <si>
    <t>Bellefontaine City</t>
  </si>
  <si>
    <t>043596</t>
  </si>
  <si>
    <t>Kim</t>
  </si>
  <si>
    <t>Schubert</t>
  </si>
  <si>
    <t>125 North St</t>
  </si>
  <si>
    <t>Bellevue</t>
  </si>
  <si>
    <t>44811</t>
  </si>
  <si>
    <t>Bellevue City</t>
  </si>
  <si>
    <t>043604</t>
  </si>
  <si>
    <t>Dwight</t>
  </si>
  <si>
    <t>Dunn</t>
  </si>
  <si>
    <t>2014 Rockland Ave</t>
  </si>
  <si>
    <t>Belpre</t>
  </si>
  <si>
    <t>45714</t>
  </si>
  <si>
    <t>Belpre City</t>
  </si>
  <si>
    <t>043612</t>
  </si>
  <si>
    <t>Michael</t>
  </si>
  <si>
    <t>Sheppard</t>
  </si>
  <si>
    <t>390 Fair St</t>
  </si>
  <si>
    <t>Berea</t>
  </si>
  <si>
    <t>44017</t>
  </si>
  <si>
    <t>Berea City</t>
  </si>
  <si>
    <t>043620</t>
  </si>
  <si>
    <t>Miller</t>
  </si>
  <si>
    <t>348 S Cassingham Rd</t>
  </si>
  <si>
    <t>Bexley</t>
  </si>
  <si>
    <t>Bexley City</t>
  </si>
  <si>
    <t>043638</t>
  </si>
  <si>
    <t>Francis</t>
  </si>
  <si>
    <t>Scruci</t>
  </si>
  <si>
    <t>137 Clough St</t>
  </si>
  <si>
    <t>Bowling Green</t>
  </si>
  <si>
    <t>43402</t>
  </si>
  <si>
    <t>Bowling Green City School District</t>
  </si>
  <si>
    <t>043646</t>
  </si>
  <si>
    <t>Joelle</t>
  </si>
  <si>
    <t>Magyar</t>
  </si>
  <si>
    <t>6638 Mill Rd</t>
  </si>
  <si>
    <t>Brecksville</t>
  </si>
  <si>
    <t>44141</t>
  </si>
  <si>
    <t>Brecksville-Broadview Heights City</t>
  </si>
  <si>
    <t>043653</t>
  </si>
  <si>
    <t>Gleichauf</t>
  </si>
  <si>
    <t>9200 Biddulph Rd</t>
  </si>
  <si>
    <t>Brooklyn</t>
  </si>
  <si>
    <t>44144</t>
  </si>
  <si>
    <t>Brooklyn City</t>
  </si>
  <si>
    <t>043661</t>
  </si>
  <si>
    <t>Mayell</t>
  </si>
  <si>
    <t>3643 Center Rd</t>
  </si>
  <si>
    <t>Brunswick</t>
  </si>
  <si>
    <t>44212</t>
  </si>
  <si>
    <t>Brunswick City</t>
  </si>
  <si>
    <t>043679</t>
  </si>
  <si>
    <t>Diana</t>
  </si>
  <si>
    <t>Savage</t>
  </si>
  <si>
    <t>1350 Fountain Grove Dr</t>
  </si>
  <si>
    <t>43506</t>
  </si>
  <si>
    <t>Bryan City</t>
  </si>
  <si>
    <t>043687</t>
  </si>
  <si>
    <t>Kevin</t>
  </si>
  <si>
    <t>Kimmel</t>
  </si>
  <si>
    <t>170 Plymouth St</t>
  </si>
  <si>
    <t>Bucyrus</t>
  </si>
  <si>
    <t>44820</t>
  </si>
  <si>
    <t>Bucyrus City</t>
  </si>
  <si>
    <t>043695</t>
  </si>
  <si>
    <t>Daniel</t>
  </si>
  <si>
    <t>Coffman</t>
  </si>
  <si>
    <t>518 S 8th St</t>
  </si>
  <si>
    <t>Cambridge</t>
  </si>
  <si>
    <t>43725</t>
  </si>
  <si>
    <t>Cambridge City</t>
  </si>
  <si>
    <t>043703</t>
  </si>
  <si>
    <t>Matthew</t>
  </si>
  <si>
    <t>Bowen</t>
  </si>
  <si>
    <t>280 6th St</t>
  </si>
  <si>
    <t>44405</t>
  </si>
  <si>
    <t>Campbell City</t>
  </si>
  <si>
    <t>043711</t>
  </si>
  <si>
    <t>Adrian</t>
  </si>
  <si>
    <t>Allison</t>
  </si>
  <si>
    <t>1312 5th St SW</t>
  </si>
  <si>
    <t>44707</t>
  </si>
  <si>
    <t>Canton City</t>
  </si>
  <si>
    <t>043729</t>
  </si>
  <si>
    <t>Kenneth</t>
  </si>
  <si>
    <t>Schmiesing</t>
  </si>
  <si>
    <t>585 E Livingston St</t>
  </si>
  <si>
    <t>Celina</t>
  </si>
  <si>
    <t>45822</t>
  </si>
  <si>
    <t>Celina City</t>
  </si>
  <si>
    <t>043737</t>
  </si>
  <si>
    <t>111 Virginia Ave</t>
  </si>
  <si>
    <t>Centerville</t>
  </si>
  <si>
    <t>45458</t>
  </si>
  <si>
    <t>Centerville City</t>
  </si>
  <si>
    <t>043745</t>
  </si>
  <si>
    <t>Jon</t>
  </si>
  <si>
    <t>Saxton</t>
  </si>
  <si>
    <t>425 Yoctangee Pkwy</t>
  </si>
  <si>
    <t>Chillicothe</t>
  </si>
  <si>
    <t>45601</t>
  </si>
  <si>
    <t>Chillicothe City</t>
  </si>
  <si>
    <t>043752</t>
  </si>
  <si>
    <t>Trujillo</t>
  </si>
  <si>
    <t>6100 Desmond St</t>
  </si>
  <si>
    <t>Cincinnati City</t>
  </si>
  <si>
    <t>133389</t>
  </si>
  <si>
    <t>Lighthouse Community Sch Inc</t>
  </si>
  <si>
    <t>043760</t>
  </si>
  <si>
    <t>Davis</t>
  </si>
  <si>
    <t>388 Clark Dr</t>
  </si>
  <si>
    <t>Circleville</t>
  </si>
  <si>
    <t>43113</t>
  </si>
  <si>
    <t>Circleville City</t>
  </si>
  <si>
    <t>043778</t>
  </si>
  <si>
    <t>Rocchi</t>
  </si>
  <si>
    <t>201 N 3rd St</t>
  </si>
  <si>
    <t>Dennison</t>
  </si>
  <si>
    <t>44621</t>
  </si>
  <si>
    <t>Claymont City</t>
  </si>
  <si>
    <t>043786</t>
  </si>
  <si>
    <t>McBride</t>
  </si>
  <si>
    <t>9401 Willard Ave</t>
  </si>
  <si>
    <t>Cleveland Municipal</t>
  </si>
  <si>
    <t>015722</t>
  </si>
  <si>
    <t>Village Preparatory School Willard</t>
  </si>
  <si>
    <t>Brooke</t>
  </si>
  <si>
    <t>18025 Marcella Rd</t>
  </si>
  <si>
    <t>014913</t>
  </si>
  <si>
    <t>Lakeshore Intergenerational School</t>
  </si>
  <si>
    <t>Jim</t>
  </si>
  <si>
    <t>Dombrowski</t>
  </si>
  <si>
    <t>2121 E 32nd St</t>
  </si>
  <si>
    <t>013148</t>
  </si>
  <si>
    <t>Stepstone Academy</t>
  </si>
  <si>
    <t>Staci</t>
  </si>
  <si>
    <t>McDaniel-Pratt</t>
  </si>
  <si>
    <t>12523 Woodside Ave</t>
  </si>
  <si>
    <t>44108</t>
  </si>
  <si>
    <t>012852</t>
  </si>
  <si>
    <t>Citizens Academy East</t>
  </si>
  <si>
    <t>Shelly</t>
  </si>
  <si>
    <t>Saltzman</t>
  </si>
  <si>
    <t>9711 Lamont Ave</t>
  </si>
  <si>
    <t>44106</t>
  </si>
  <si>
    <t>012029</t>
  </si>
  <si>
    <t>Citizens Leadership Academy</t>
  </si>
  <si>
    <t>3805 Terrett Ave</t>
  </si>
  <si>
    <t>012030</t>
  </si>
  <si>
    <t>Near West Intergenerational School</t>
  </si>
  <si>
    <t>9201 Crane Ave</t>
  </si>
  <si>
    <t>012031</t>
  </si>
  <si>
    <t>Entrepreneurship Preparatory School - Woodland Hills Campus</t>
  </si>
  <si>
    <t>1417 E 36th St</t>
  </si>
  <si>
    <t>011291</t>
  </si>
  <si>
    <t>Village Preparatory School</t>
  </si>
  <si>
    <t>2280 Professor Ave</t>
  </si>
  <si>
    <t>011923</t>
  </si>
  <si>
    <t>Northeast Ohio College Preparatory School</t>
  </si>
  <si>
    <t>1417 E 36th St Fl 2</t>
  </si>
  <si>
    <t>000930</t>
  </si>
  <si>
    <t>Cleveland Entrepreneurship Preparatory School</t>
  </si>
  <si>
    <t>10118 Hampden Ave</t>
  </si>
  <si>
    <t>133520</t>
  </si>
  <si>
    <t>Citizens Academy</t>
  </si>
  <si>
    <t>Stacy</t>
  </si>
  <si>
    <t>Stuhldreher</t>
  </si>
  <si>
    <t>14440 Triskett Rd</t>
  </si>
  <si>
    <t>000318</t>
  </si>
  <si>
    <t>Menlo Park Academy</t>
  </si>
  <si>
    <t>4906 Fleet Ave</t>
  </si>
  <si>
    <t>012010</t>
  </si>
  <si>
    <t>Cleveland College Preparatory School</t>
  </si>
  <si>
    <t>Marc</t>
  </si>
  <si>
    <t>Aden</t>
  </si>
  <si>
    <t>1701 E 13th St</t>
  </si>
  <si>
    <t>000936</t>
  </si>
  <si>
    <t>Promise Academy</t>
  </si>
  <si>
    <t>013034</t>
  </si>
  <si>
    <t>Village Preparatory School:: Woodland Hills Campus</t>
  </si>
  <si>
    <t>Eric</t>
  </si>
  <si>
    <t>Gordon</t>
  </si>
  <si>
    <t>1111 Superior Ave E</t>
  </si>
  <si>
    <t>17900 Harvard Ave</t>
  </si>
  <si>
    <t>015261</t>
  </si>
  <si>
    <t>Citizens Academy Southeast</t>
  </si>
  <si>
    <t>Jacqueline</t>
  </si>
  <si>
    <t>975 East Blvd</t>
  </si>
  <si>
    <t>015239</t>
  </si>
  <si>
    <t>Stonebrook Montessori</t>
  </si>
  <si>
    <t>043794</t>
  </si>
  <si>
    <t>Talisa</t>
  </si>
  <si>
    <t>Dixon</t>
  </si>
  <si>
    <t>2155 Miramar Blvd</t>
  </si>
  <si>
    <t>University Heights</t>
  </si>
  <si>
    <t>44118</t>
  </si>
  <si>
    <t>Cleveland Heights-University Heights City</t>
  </si>
  <si>
    <t>043802</t>
  </si>
  <si>
    <t>Good</t>
  </si>
  <si>
    <t>270 E State St</t>
  </si>
  <si>
    <t>Columbus City School District</t>
  </si>
  <si>
    <t>043810</t>
  </si>
  <si>
    <t>Lori</t>
  </si>
  <si>
    <t>Riley</t>
  </si>
  <si>
    <t>230 Gateway Ave</t>
  </si>
  <si>
    <t>Conneaut</t>
  </si>
  <si>
    <t>44030</t>
  </si>
  <si>
    <t>Conneaut Area City</t>
  </si>
  <si>
    <t>043828</t>
  </si>
  <si>
    <t>Moore</t>
  </si>
  <si>
    <t>1205 Cambridge Rd</t>
  </si>
  <si>
    <t>Coshocton</t>
  </si>
  <si>
    <t>43812</t>
  </si>
  <si>
    <t>Coshocton City</t>
  </si>
  <si>
    <t>000598</t>
  </si>
  <si>
    <t>Coshocton Opportunity School</t>
  </si>
  <si>
    <t>043836</t>
  </si>
  <si>
    <t>Anthony</t>
  </si>
  <si>
    <t>Pallija</t>
  </si>
  <si>
    <t>2222 Issaquah St</t>
  </si>
  <si>
    <t>Cuyahoga Falls</t>
  </si>
  <si>
    <t>44221</t>
  </si>
  <si>
    <t>Cuyahoga Falls City</t>
  </si>
  <si>
    <t>147231</t>
  </si>
  <si>
    <t>Schnee Learning Center</t>
  </si>
  <si>
    <t>Todd</t>
  </si>
  <si>
    <t>PO Box 396</t>
  </si>
  <si>
    <t>44222</t>
  </si>
  <si>
    <t>043844</t>
  </si>
  <si>
    <t>Gregory</t>
  </si>
  <si>
    <t>Stone</t>
  </si>
  <si>
    <t>348 W 1st St</t>
  </si>
  <si>
    <t>45402</t>
  </si>
  <si>
    <t>Dayton City</t>
  </si>
  <si>
    <t>008283</t>
  </si>
  <si>
    <t>Dayton Business Technology High School</t>
  </si>
  <si>
    <t>Rhonda</t>
  </si>
  <si>
    <t>Corr</t>
  </si>
  <si>
    <t>115 S Ludlow St</t>
  </si>
  <si>
    <t>043851</t>
  </si>
  <si>
    <t>Jack</t>
  </si>
  <si>
    <t>Phillips III</t>
  </si>
  <si>
    <t>4131 Matson Ave</t>
  </si>
  <si>
    <t>45236</t>
  </si>
  <si>
    <t>Deer Park Community City</t>
  </si>
  <si>
    <t>043869</t>
  </si>
  <si>
    <t>Struble</t>
  </si>
  <si>
    <t>629 Arabella St</t>
  </si>
  <si>
    <t>Defiance</t>
  </si>
  <si>
    <t>43512</t>
  </si>
  <si>
    <t>Defiance City</t>
  </si>
  <si>
    <t>043877</t>
  </si>
  <si>
    <t>Craft</t>
  </si>
  <si>
    <t>74 W William St</t>
  </si>
  <si>
    <t>Delaware</t>
  </si>
  <si>
    <t>43015</t>
  </si>
  <si>
    <t>Delaware City</t>
  </si>
  <si>
    <t>043885</t>
  </si>
  <si>
    <t>Wolfe</t>
  </si>
  <si>
    <t>234 N Jefferson St</t>
  </si>
  <si>
    <t>Delphos</t>
  </si>
  <si>
    <t>45833</t>
  </si>
  <si>
    <t>Delphos City</t>
  </si>
  <si>
    <t>043893</t>
  </si>
  <si>
    <t>Carla</t>
  </si>
  <si>
    <t>Birney</t>
  </si>
  <si>
    <t>219 W 6th St</t>
  </si>
  <si>
    <t>Dover</t>
  </si>
  <si>
    <t>44622</t>
  </si>
  <si>
    <t>Dover City</t>
  </si>
  <si>
    <t>043919</t>
  </si>
  <si>
    <t>Randy</t>
  </si>
  <si>
    <t>Taylor</t>
  </si>
  <si>
    <t>810 W 8th St</t>
  </si>
  <si>
    <t>East Liverpool City</t>
  </si>
  <si>
    <t>043927</t>
  </si>
  <si>
    <t>Traci</t>
  </si>
  <si>
    <t>Hostetler</t>
  </si>
  <si>
    <t>200 West North Avenue</t>
  </si>
  <si>
    <t>East Palestine</t>
  </si>
  <si>
    <t>44413</t>
  </si>
  <si>
    <t>East Palestine City</t>
  </si>
  <si>
    <t>043935</t>
  </si>
  <si>
    <t>Barbara</t>
  </si>
  <si>
    <t>Curry</t>
  </si>
  <si>
    <t>306 Eaton Lewisburg Rd</t>
  </si>
  <si>
    <t>Eaton</t>
  </si>
  <si>
    <t>45320</t>
  </si>
  <si>
    <t>Eaton Community City</t>
  </si>
  <si>
    <t>043943</t>
  </si>
  <si>
    <t>Jama</t>
  </si>
  <si>
    <t>42101 Griswold Rd</t>
  </si>
  <si>
    <t>Elyria</t>
  </si>
  <si>
    <t>44035</t>
  </si>
  <si>
    <t>Elyria City Schools</t>
  </si>
  <si>
    <t>043950</t>
  </si>
  <si>
    <t>Charles</t>
  </si>
  <si>
    <t>Smialek</t>
  </si>
  <si>
    <t>651 E 222nd St</t>
  </si>
  <si>
    <t>Euclid City</t>
  </si>
  <si>
    <t>043976</t>
  </si>
  <si>
    <t>Wagner</t>
  </si>
  <si>
    <t>21620 Mastick Rd # A</t>
  </si>
  <si>
    <t>Fairview Park</t>
  </si>
  <si>
    <t>44126</t>
  </si>
  <si>
    <t>Fairview Park City</t>
  </si>
  <si>
    <t>043984</t>
  </si>
  <si>
    <t>Edward</t>
  </si>
  <si>
    <t>Kurt</t>
  </si>
  <si>
    <t>2019 Broad Ave</t>
  </si>
  <si>
    <t>Findlay</t>
  </si>
  <si>
    <t>45840</t>
  </si>
  <si>
    <t>Findlay City</t>
  </si>
  <si>
    <t>043992</t>
  </si>
  <si>
    <t>Sprang</t>
  </si>
  <si>
    <t>1001 Park Ave</t>
  </si>
  <si>
    <t>Fostoria</t>
  </si>
  <si>
    <t>44830</t>
  </si>
  <si>
    <t>Fostoria City</t>
  </si>
  <si>
    <t>044016</t>
  </si>
  <si>
    <t>Detwiler</t>
  </si>
  <si>
    <t>500 W State St</t>
  </si>
  <si>
    <t>Fremont</t>
  </si>
  <si>
    <t>43420</t>
  </si>
  <si>
    <t>Fremont City</t>
  </si>
  <si>
    <t>044024</t>
  </si>
  <si>
    <t>Grubbs</t>
  </si>
  <si>
    <t>470 Portland Way N</t>
  </si>
  <si>
    <t>Galion</t>
  </si>
  <si>
    <t>44833</t>
  </si>
  <si>
    <t>Galion City</t>
  </si>
  <si>
    <t>044032</t>
  </si>
  <si>
    <t>Craig</t>
  </si>
  <si>
    <t>Wright</t>
  </si>
  <si>
    <t>61 State St</t>
  </si>
  <si>
    <t>Gallipolis</t>
  </si>
  <si>
    <t>45631</t>
  </si>
  <si>
    <t>Gallipolis City</t>
  </si>
  <si>
    <t>044040</t>
  </si>
  <si>
    <t>Olszewski</t>
  </si>
  <si>
    <t>5640 Briarcliff Dr</t>
  </si>
  <si>
    <t>Garfield Heights</t>
  </si>
  <si>
    <t>44125</t>
  </si>
  <si>
    <t>Garfield Heights City Schools</t>
  </si>
  <si>
    <t>044057</t>
  </si>
  <si>
    <t>Kujala</t>
  </si>
  <si>
    <t>135 S Eagle St</t>
  </si>
  <si>
    <t>Geneva</t>
  </si>
  <si>
    <t>44041</t>
  </si>
  <si>
    <t>Geneva Area City</t>
  </si>
  <si>
    <t>044065</t>
  </si>
  <si>
    <t>Cappuzzello</t>
  </si>
  <si>
    <t>100 W Main St Ste 2</t>
  </si>
  <si>
    <t>Girard</t>
  </si>
  <si>
    <t>44420</t>
  </si>
  <si>
    <t>Girard City School District</t>
  </si>
  <si>
    <t>044073</t>
  </si>
  <si>
    <t>Culp</t>
  </si>
  <si>
    <t>1587 W 3rd Ave</t>
  </si>
  <si>
    <t>Grandview Heights Schools</t>
  </si>
  <si>
    <t>044081</t>
  </si>
  <si>
    <t>1215 W Kemper Rd</t>
  </si>
  <si>
    <t>45240</t>
  </si>
  <si>
    <t>Winton Woods City</t>
  </si>
  <si>
    <t>044099</t>
  </si>
  <si>
    <t>Fries</t>
  </si>
  <si>
    <t>215 W 4th St</t>
  </si>
  <si>
    <t>Greenville</t>
  </si>
  <si>
    <t>45331</t>
  </si>
  <si>
    <t>Greenville City</t>
  </si>
  <si>
    <t>044107</t>
  </si>
  <si>
    <t>Orr</t>
  </si>
  <si>
    <t>PO Box 627</t>
  </si>
  <si>
    <t>Hamilton</t>
  </si>
  <si>
    <t>45012</t>
  </si>
  <si>
    <t>Hamilton City</t>
  </si>
  <si>
    <t>044115</t>
  </si>
  <si>
    <t>Trevor</t>
  </si>
  <si>
    <t>107 Lancaster Dr</t>
  </si>
  <si>
    <t>Heath</t>
  </si>
  <si>
    <t>43056</t>
  </si>
  <si>
    <t>Heath City</t>
  </si>
  <si>
    <t>044123</t>
  </si>
  <si>
    <t>39 Willetsville Pike</t>
  </si>
  <si>
    <t>Hillsboro</t>
  </si>
  <si>
    <t>45133</t>
  </si>
  <si>
    <t>Hillsboro City</t>
  </si>
  <si>
    <t>044131</t>
  </si>
  <si>
    <t>Dennis</t>
  </si>
  <si>
    <t>Muratori</t>
  </si>
  <si>
    <t>712 Cleveland Rd E</t>
  </si>
  <si>
    <t>Huron</t>
  </si>
  <si>
    <t>44839</t>
  </si>
  <si>
    <t>Huron City Schools</t>
  </si>
  <si>
    <t>044149</t>
  </si>
  <si>
    <t>Nance</t>
  </si>
  <si>
    <t>105 S 5th St</t>
  </si>
  <si>
    <t>Ironton</t>
  </si>
  <si>
    <t>45638</t>
  </si>
  <si>
    <t>Ironton City</t>
  </si>
  <si>
    <t>044156</t>
  </si>
  <si>
    <t>Phillip</t>
  </si>
  <si>
    <t>Howard</t>
  </si>
  <si>
    <t>450 Vaughn St</t>
  </si>
  <si>
    <t>Jackson</t>
  </si>
  <si>
    <t>45640</t>
  </si>
  <si>
    <t>Jackson City</t>
  </si>
  <si>
    <t>044164</t>
  </si>
  <si>
    <t>George</t>
  </si>
  <si>
    <t>Joseph</t>
  </si>
  <si>
    <t>321 N Depeyster St</t>
  </si>
  <si>
    <t>44240</t>
  </si>
  <si>
    <t>Kent City</t>
  </si>
  <si>
    <t>044172</t>
  </si>
  <si>
    <t>Penczarski</t>
  </si>
  <si>
    <t>222 W Carrol St</t>
  </si>
  <si>
    <t>Kenton</t>
  </si>
  <si>
    <t>43326</t>
  </si>
  <si>
    <t>Kenton City</t>
  </si>
  <si>
    <t>044180</t>
  </si>
  <si>
    <t>L Scott</t>
  </si>
  <si>
    <t>Inskeep</t>
  </si>
  <si>
    <t>3750 Far Hills Ave</t>
  </si>
  <si>
    <t>Kettering</t>
  </si>
  <si>
    <t>45429</t>
  </si>
  <si>
    <t>Kettering City School District</t>
  </si>
  <si>
    <t>044198</t>
  </si>
  <si>
    <t>Terrilynn</t>
  </si>
  <si>
    <t>Bornino-Elwell</t>
  </si>
  <si>
    <t>1470 Warren Rd</t>
  </si>
  <si>
    <t>Lakewood</t>
  </si>
  <si>
    <t>44107</t>
  </si>
  <si>
    <t>Lakewood City</t>
  </si>
  <si>
    <t>000942</t>
  </si>
  <si>
    <t>Lakewood City Academy</t>
  </si>
  <si>
    <t>Patterson</t>
  </si>
  <si>
    <t>044206</t>
  </si>
  <si>
    <t>Wigton</t>
  </si>
  <si>
    <t>345 E Mulberry St</t>
  </si>
  <si>
    <t>Lancaster</t>
  </si>
  <si>
    <t>43130</t>
  </si>
  <si>
    <t>Lancaster City</t>
  </si>
  <si>
    <t>044222</t>
  </si>
  <si>
    <t>Jill</t>
  </si>
  <si>
    <t>Ackerman</t>
  </si>
  <si>
    <t>755 Saint Johns Ave</t>
  </si>
  <si>
    <t>45804</t>
  </si>
  <si>
    <t>Lima City</t>
  </si>
  <si>
    <t>044230</t>
  </si>
  <si>
    <t>Frederick</t>
  </si>
  <si>
    <t>Jebens</t>
  </si>
  <si>
    <t>210 N Cooper Ave</t>
  </si>
  <si>
    <t>45215</t>
  </si>
  <si>
    <t>Lockland Local</t>
  </si>
  <si>
    <t>044255</t>
  </si>
  <si>
    <t>Louis</t>
  </si>
  <si>
    <t>Kramer</t>
  </si>
  <si>
    <t>380 Elm St 2nd Fl</t>
  </si>
  <si>
    <t>London</t>
  </si>
  <si>
    <t>43140</t>
  </si>
  <si>
    <t>London City</t>
  </si>
  <si>
    <t>044263</t>
  </si>
  <si>
    <t>Mahan</t>
  </si>
  <si>
    <t>2700 Washington Ave</t>
  </si>
  <si>
    <t>Lorain City</t>
  </si>
  <si>
    <t>151142</t>
  </si>
  <si>
    <t>Lorain K-12 Digital Academy</t>
  </si>
  <si>
    <t>Graham</t>
  </si>
  <si>
    <t>2601 Pole Ave</t>
  </si>
  <si>
    <t>044271</t>
  </si>
  <si>
    <t>Amy</t>
  </si>
  <si>
    <t>Crouse</t>
  </si>
  <si>
    <t>757 S Lebanon Rd</t>
  </si>
  <si>
    <t>Loveland</t>
  </si>
  <si>
    <t>45140</t>
  </si>
  <si>
    <t>Loveland City</t>
  </si>
  <si>
    <t>044297</t>
  </si>
  <si>
    <t>Garverick</t>
  </si>
  <si>
    <t>PO Box 1448</t>
  </si>
  <si>
    <t>44901</t>
  </si>
  <si>
    <t>Mansfield City</t>
  </si>
  <si>
    <t>044305</t>
  </si>
  <si>
    <t>Keenan</t>
  </si>
  <si>
    <t>5740 Lawn Ave</t>
  </si>
  <si>
    <t>Maple Heights City</t>
  </si>
  <si>
    <t>044313</t>
  </si>
  <si>
    <t>Estepp</t>
  </si>
  <si>
    <t>2 Warrior Way</t>
  </si>
  <si>
    <t>Mariemont City</t>
  </si>
  <si>
    <t>044321</t>
  </si>
  <si>
    <t>Hampton</t>
  </si>
  <si>
    <t>111 Academy Dr</t>
  </si>
  <si>
    <t>Marietta</t>
  </si>
  <si>
    <t>45750</t>
  </si>
  <si>
    <t>Marietta City</t>
  </si>
  <si>
    <t>044339</t>
  </si>
  <si>
    <t>Steve</t>
  </si>
  <si>
    <t>Vanderhoff</t>
  </si>
  <si>
    <t>2222 Marion Mount Gilead Rd</t>
  </si>
  <si>
    <t>Marion</t>
  </si>
  <si>
    <t>43302</t>
  </si>
  <si>
    <t>Marion City</t>
  </si>
  <si>
    <t>011444</t>
  </si>
  <si>
    <t>Rushmore Academy</t>
  </si>
  <si>
    <t>Richard</t>
  </si>
  <si>
    <t>Fogle</t>
  </si>
  <si>
    <t>360 Pennsylvania Ave</t>
  </si>
  <si>
    <t>148916</t>
  </si>
  <si>
    <t>Marion City Digital Academy</t>
  </si>
  <si>
    <t>Stephen</t>
  </si>
  <si>
    <t>Fujii</t>
  </si>
  <si>
    <t>420 Presidential Dr</t>
  </si>
  <si>
    <t>044347</t>
  </si>
  <si>
    <t>5001 Ayers Limestone Rd</t>
  </si>
  <si>
    <t>Martins Ferry</t>
  </si>
  <si>
    <t>43935</t>
  </si>
  <si>
    <t>Martins Ferry City</t>
  </si>
  <si>
    <t>044354</t>
  </si>
  <si>
    <t>Goodright</t>
  </si>
  <si>
    <t>930 17th St NE</t>
  </si>
  <si>
    <t>Massillon</t>
  </si>
  <si>
    <t>44646</t>
  </si>
  <si>
    <t>Massillon City</t>
  </si>
  <si>
    <t>044370</t>
  </si>
  <si>
    <t>KEITH</t>
  </si>
  <si>
    <t>KELLY</t>
  </si>
  <si>
    <t>1101 S.O.M. Center Road</t>
  </si>
  <si>
    <t>Mayfield Heights</t>
  </si>
  <si>
    <t>44124</t>
  </si>
  <si>
    <t>Mayfield City</t>
  </si>
  <si>
    <t>044396</t>
  </si>
  <si>
    <t>Vail</t>
  </si>
  <si>
    <t>540 E. Park Ave</t>
  </si>
  <si>
    <t>Miamisburg</t>
  </si>
  <si>
    <t>45342</t>
  </si>
  <si>
    <t>Miamisburg City</t>
  </si>
  <si>
    <t>Whitehead</t>
  </si>
  <si>
    <t>540 Park Ave</t>
  </si>
  <si>
    <t>000360</t>
  </si>
  <si>
    <t>Miamisburg Secondary Academy</t>
  </si>
  <si>
    <t>044404</t>
  </si>
  <si>
    <t>Marlon</t>
  </si>
  <si>
    <t>Styles</t>
  </si>
  <si>
    <t>1 Donham Plz 4th Fl</t>
  </si>
  <si>
    <t>45042</t>
  </si>
  <si>
    <t>Middletown City</t>
  </si>
  <si>
    <t>044412</t>
  </si>
  <si>
    <t>Reva</t>
  </si>
  <si>
    <t>Cosby</t>
  </si>
  <si>
    <t>7615 Harrison Ave</t>
  </si>
  <si>
    <t>Mt Healthy City</t>
  </si>
  <si>
    <t>044420</t>
  </si>
  <si>
    <t>Seder</t>
  </si>
  <si>
    <t>300 Newark Rd</t>
  </si>
  <si>
    <t>Mount Vernon</t>
  </si>
  <si>
    <t>43050</t>
  </si>
  <si>
    <t>Mount Vernon City</t>
  </si>
  <si>
    <t>044446</t>
  </si>
  <si>
    <t>McClelland</t>
  </si>
  <si>
    <t>2 Buckeye Dr</t>
  </si>
  <si>
    <t>Nelsonville</t>
  </si>
  <si>
    <t>45764</t>
  </si>
  <si>
    <t>Nelsonville-York City</t>
  </si>
  <si>
    <t>044453</t>
  </si>
  <si>
    <t>Ute</t>
  </si>
  <si>
    <t>621 Mount Vernon Rd</t>
  </si>
  <si>
    <t>Newark</t>
  </si>
  <si>
    <t>43055</t>
  </si>
  <si>
    <t>Newark City</t>
  </si>
  <si>
    <t>Gisele</t>
  </si>
  <si>
    <t>1350 Granville Rd</t>
  </si>
  <si>
    <t>000941</t>
  </si>
  <si>
    <t>Par Excellence Academy</t>
  </si>
  <si>
    <t>Lutz</t>
  </si>
  <si>
    <t>255 Woods Ave</t>
  </si>
  <si>
    <t>000162</t>
  </si>
  <si>
    <t>Newark Digital Academy</t>
  </si>
  <si>
    <t>044461</t>
  </si>
  <si>
    <t>Melinda</t>
  </si>
  <si>
    <t>Burnside</t>
  </si>
  <si>
    <t>#1 Glenwood Tiger Trail</t>
  </si>
  <si>
    <t>New Boston</t>
  </si>
  <si>
    <t>45662</t>
  </si>
  <si>
    <t>New Boston Local</t>
  </si>
  <si>
    <t>044487</t>
  </si>
  <si>
    <t>Brand</t>
  </si>
  <si>
    <t>248 Front Ave SW</t>
  </si>
  <si>
    <t>New Philadelphia</t>
  </si>
  <si>
    <t>44663</t>
  </si>
  <si>
    <t>New Philadelphia City</t>
  </si>
  <si>
    <t>Varrati</t>
  </si>
  <si>
    <t>000241</t>
  </si>
  <si>
    <t>Quaker Digital Academy</t>
  </si>
  <si>
    <t>044495</t>
  </si>
  <si>
    <t>Ann Marie</t>
  </si>
  <si>
    <t>Thigpen</t>
  </si>
  <si>
    <t>309 N Rhodes Ave</t>
  </si>
  <si>
    <t>Niles</t>
  </si>
  <si>
    <t>44446</t>
  </si>
  <si>
    <t>Niles City</t>
  </si>
  <si>
    <t>044503</t>
  </si>
  <si>
    <t>Jeff</t>
  </si>
  <si>
    <t>Wendorf</t>
  </si>
  <si>
    <t>525 7th St NE</t>
  </si>
  <si>
    <t>North Canton</t>
  </si>
  <si>
    <t>44720</t>
  </si>
  <si>
    <t>North Canton City</t>
  </si>
  <si>
    <t>044511</t>
  </si>
  <si>
    <t>Eugene</t>
  </si>
  <si>
    <t>Blalock</t>
  </si>
  <si>
    <t>1731 Goodman Ave</t>
  </si>
  <si>
    <t>45239</t>
  </si>
  <si>
    <t>North College Hill City</t>
  </si>
  <si>
    <t>044529</t>
  </si>
  <si>
    <t>Zalar</t>
  </si>
  <si>
    <t>26669 Butternut Ridge Rd</t>
  </si>
  <si>
    <t>North Olmsted</t>
  </si>
  <si>
    <t>44070</t>
  </si>
  <si>
    <t>North Olmsted City</t>
  </si>
  <si>
    <t>044537</t>
  </si>
  <si>
    <t>5490 Mills Creek Ln</t>
  </si>
  <si>
    <t>North Ridgeville</t>
  </si>
  <si>
    <t>44039</t>
  </si>
  <si>
    <t>North Ridgeville City</t>
  </si>
  <si>
    <t>044545</t>
  </si>
  <si>
    <t>Gurka</t>
  </si>
  <si>
    <t>6579 Royalton Rd</t>
  </si>
  <si>
    <t>North Royalton</t>
  </si>
  <si>
    <t>44133</t>
  </si>
  <si>
    <t>North Royalton City</t>
  </si>
  <si>
    <t>044552</t>
  </si>
  <si>
    <t>Dana</t>
  </si>
  <si>
    <t>Addis</t>
  </si>
  <si>
    <t>4128 Cleveland Massillon Rd</t>
  </si>
  <si>
    <t>Norton</t>
  </si>
  <si>
    <t>Norton City</t>
  </si>
  <si>
    <t>044560</t>
  </si>
  <si>
    <t>Fisk</t>
  </si>
  <si>
    <t>134 Benedict Ave</t>
  </si>
  <si>
    <t>Norwalk</t>
  </si>
  <si>
    <t>44857</t>
  </si>
  <si>
    <t>Norwalk City</t>
  </si>
  <si>
    <t>044578</t>
  </si>
  <si>
    <t>Katherine</t>
  </si>
  <si>
    <t>Sabo</t>
  </si>
  <si>
    <t>2132 Williams Ave</t>
  </si>
  <si>
    <t>Norwood</t>
  </si>
  <si>
    <t>45212</t>
  </si>
  <si>
    <t>Norwood City</t>
  </si>
  <si>
    <t>044594</t>
  </si>
  <si>
    <t>153 N Main St</t>
  </si>
  <si>
    <t>Oberlin</t>
  </si>
  <si>
    <t>44074</t>
  </si>
  <si>
    <t>Oberlin City Schools</t>
  </si>
  <si>
    <t>044602</t>
  </si>
  <si>
    <t>Hal</t>
  </si>
  <si>
    <t>5721 Seaman St</t>
  </si>
  <si>
    <t>Oregon</t>
  </si>
  <si>
    <t>43616</t>
  </si>
  <si>
    <t>Oregon City</t>
  </si>
  <si>
    <t>Dean</t>
  </si>
  <si>
    <t>Sandwisch</t>
  </si>
  <si>
    <t>008289</t>
  </si>
  <si>
    <t>Eagle Learning Center</t>
  </si>
  <si>
    <t>044610</t>
  </si>
  <si>
    <t>Ritchie</t>
  </si>
  <si>
    <t>815 N Ella St</t>
  </si>
  <si>
    <t>Orrville</t>
  </si>
  <si>
    <t>44667</t>
  </si>
  <si>
    <t>Orrville City</t>
  </si>
  <si>
    <t>044644</t>
  </si>
  <si>
    <t>Dwayne</t>
  </si>
  <si>
    <t>719 E Ash St</t>
  </si>
  <si>
    <t>Piqua</t>
  </si>
  <si>
    <t>45356</t>
  </si>
  <si>
    <t>Piqua City</t>
  </si>
  <si>
    <t>044651</t>
  </si>
  <si>
    <t>Patrick</t>
  </si>
  <si>
    <t>Adkins</t>
  </si>
  <si>
    <t>811 Jefferson St</t>
  </si>
  <si>
    <t>Port Clinton</t>
  </si>
  <si>
    <t>43452</t>
  </si>
  <si>
    <t>Port Clinton City</t>
  </si>
  <si>
    <t>044669</t>
  </si>
  <si>
    <t>Dutey</t>
  </si>
  <si>
    <t>724 Findlay St</t>
  </si>
  <si>
    <t>Portsmouth</t>
  </si>
  <si>
    <t>Portsmouth City</t>
  </si>
  <si>
    <t>044677</t>
  </si>
  <si>
    <t>Tucker</t>
  </si>
  <si>
    <t>3900 Cottingham Dr</t>
  </si>
  <si>
    <t>45241</t>
  </si>
  <si>
    <t>Princeton City</t>
  </si>
  <si>
    <t>044685</t>
  </si>
  <si>
    <t>Honkala</t>
  </si>
  <si>
    <t>507 E Main St</t>
  </si>
  <si>
    <t>Ravenna</t>
  </si>
  <si>
    <t>44266</t>
  </si>
  <si>
    <t>Ravenna City</t>
  </si>
  <si>
    <t>044693</t>
  </si>
  <si>
    <t>Lafata</t>
  </si>
  <si>
    <t>1301 Bonnell St</t>
  </si>
  <si>
    <t>Reading</t>
  </si>
  <si>
    <t>Reading Community City</t>
  </si>
  <si>
    <t>044719</t>
  </si>
  <si>
    <t>Mary Eleanor</t>
  </si>
  <si>
    <t>Webb</t>
  </si>
  <si>
    <t>105 Washington Ave</t>
  </si>
  <si>
    <t>Saint Bernard</t>
  </si>
  <si>
    <t>45217</t>
  </si>
  <si>
    <t>St Bernard-Elmwood Place City</t>
  </si>
  <si>
    <t>044735</t>
  </si>
  <si>
    <t>Shivers</t>
  </si>
  <si>
    <t>1226 E State St</t>
  </si>
  <si>
    <t>Salem</t>
  </si>
  <si>
    <t>44460</t>
  </si>
  <si>
    <t>Salem City</t>
  </si>
  <si>
    <t>044743</t>
  </si>
  <si>
    <t>Sanders</t>
  </si>
  <si>
    <t>407 Decatur St</t>
  </si>
  <si>
    <t>Sandusky</t>
  </si>
  <si>
    <t>44870</t>
  </si>
  <si>
    <t>Sandusky City</t>
  </si>
  <si>
    <t>044750</t>
  </si>
  <si>
    <t>Hutchings</t>
  </si>
  <si>
    <t>15600 Parkland Dr</t>
  </si>
  <si>
    <t>Shaker Heights</t>
  </si>
  <si>
    <t>Shaker Heights City</t>
  </si>
  <si>
    <t>044768</t>
  </si>
  <si>
    <t>Cook</t>
  </si>
  <si>
    <t>1824 Harris Rd</t>
  </si>
  <si>
    <t>Sheffield Village</t>
  </si>
  <si>
    <t>44054</t>
  </si>
  <si>
    <t>Sheffield-Sheffield Lake City</t>
  </si>
  <si>
    <t>044784</t>
  </si>
  <si>
    <t>Scheu</t>
  </si>
  <si>
    <t>750 S 4th Ave</t>
  </si>
  <si>
    <t>Sidney</t>
  </si>
  <si>
    <t>45365</t>
  </si>
  <si>
    <t>Sidney City</t>
  </si>
  <si>
    <t>044800</t>
  </si>
  <si>
    <t>Wise</t>
  </si>
  <si>
    <t>3805 Marlane Dr</t>
  </si>
  <si>
    <t>Grove City</t>
  </si>
  <si>
    <t>43123</t>
  </si>
  <si>
    <t>South-Western City</t>
  </si>
  <si>
    <t>044818</t>
  </si>
  <si>
    <t>Hill</t>
  </si>
  <si>
    <t>1500 W Jefferson St</t>
  </si>
  <si>
    <t>Springfield City School District</t>
  </si>
  <si>
    <t>044826</t>
  </si>
  <si>
    <t>Young</t>
  </si>
  <si>
    <t>PO Box 189</t>
  </si>
  <si>
    <t>Steubenville</t>
  </si>
  <si>
    <t>43952</t>
  </si>
  <si>
    <t>Steubenville City</t>
  </si>
  <si>
    <t>044834</t>
  </si>
  <si>
    <t>Bratten</t>
  </si>
  <si>
    <t>4350 Allen Rd</t>
  </si>
  <si>
    <t>Stow</t>
  </si>
  <si>
    <t>44224</t>
  </si>
  <si>
    <t>Stow-Munroe Falls City School District</t>
  </si>
  <si>
    <t>044842</t>
  </si>
  <si>
    <t>Cameron</t>
  </si>
  <si>
    <t>Ryba</t>
  </si>
  <si>
    <t>18199 Cook Ave</t>
  </si>
  <si>
    <t>Strongsville</t>
  </si>
  <si>
    <t>44136</t>
  </si>
  <si>
    <t>Strongsville City</t>
  </si>
  <si>
    <t>044859</t>
  </si>
  <si>
    <t>Peter</t>
  </si>
  <si>
    <t>Pirone</t>
  </si>
  <si>
    <t>99 Euclid Ave</t>
  </si>
  <si>
    <t>Struthers</t>
  </si>
  <si>
    <t>44471</t>
  </si>
  <si>
    <t>Struthers City</t>
  </si>
  <si>
    <t>044867</t>
  </si>
  <si>
    <t>Frank</t>
  </si>
  <si>
    <t>Forsthoefel</t>
  </si>
  <si>
    <t>5959 Hagewa Dr</t>
  </si>
  <si>
    <t>Blue Ash</t>
  </si>
  <si>
    <t>45242</t>
  </si>
  <si>
    <t>Sycamore Community City</t>
  </si>
  <si>
    <t>044875</t>
  </si>
  <si>
    <t>Adam</t>
  </si>
  <si>
    <t>Fineske</t>
  </si>
  <si>
    <t>4747 N Holland Sylvania Rd</t>
  </si>
  <si>
    <t>Sylvania</t>
  </si>
  <si>
    <t>43560</t>
  </si>
  <si>
    <t>Sylvania Schools</t>
  </si>
  <si>
    <t>044883</t>
  </si>
  <si>
    <t>Ferguson</t>
  </si>
  <si>
    <t>486 East Ave</t>
  </si>
  <si>
    <t>Tallmadge</t>
  </si>
  <si>
    <t>44278</t>
  </si>
  <si>
    <t>Tallmadge City</t>
  </si>
  <si>
    <t>044891</t>
  </si>
  <si>
    <t>Barber</t>
  </si>
  <si>
    <t>244 S Monroe St</t>
  </si>
  <si>
    <t>Tiffin City</t>
  </si>
  <si>
    <t>044909</t>
  </si>
  <si>
    <t>Jodi</t>
  </si>
  <si>
    <t>Johns</t>
  </si>
  <si>
    <t>1505 Jefferson Ave</t>
  </si>
  <si>
    <t>Toledo City</t>
  </si>
  <si>
    <t>000130</t>
  </si>
  <si>
    <t>Phoenix Academy Community School</t>
  </si>
  <si>
    <t>000125</t>
  </si>
  <si>
    <t>Polly Fox Academy Community School</t>
  </si>
  <si>
    <t>Romules</t>
  </si>
  <si>
    <t>Durant</t>
  </si>
  <si>
    <t>1609 N Summit St</t>
  </si>
  <si>
    <t>044917</t>
  </si>
  <si>
    <t>Taggart</t>
  </si>
  <si>
    <t>1307 Dennis Way</t>
  </si>
  <si>
    <t>Toronto</t>
  </si>
  <si>
    <t>43964</t>
  </si>
  <si>
    <t>Toronto City</t>
  </si>
  <si>
    <t>044925</t>
  </si>
  <si>
    <t>Herman</t>
  </si>
  <si>
    <t>500 N Market St</t>
  </si>
  <si>
    <t>Troy</t>
  </si>
  <si>
    <t>45373</t>
  </si>
  <si>
    <t>Troy City</t>
  </si>
  <si>
    <t>044933</t>
  </si>
  <si>
    <t>Imhoff</t>
  </si>
  <si>
    <t>1950 N Mallway Dr</t>
  </si>
  <si>
    <t>Upper Arlington</t>
  </si>
  <si>
    <t>43221</t>
  </si>
  <si>
    <t>Upper Arlington City</t>
  </si>
  <si>
    <t>044941</t>
  </si>
  <si>
    <t>Thiel</t>
  </si>
  <si>
    <t>711 Wood St</t>
  </si>
  <si>
    <t>Urbana</t>
  </si>
  <si>
    <t>43078</t>
  </si>
  <si>
    <t>Urbana City</t>
  </si>
  <si>
    <t>044958</t>
  </si>
  <si>
    <t>O'Leary</t>
  </si>
  <si>
    <t>500 S Dixie Dr</t>
  </si>
  <si>
    <t>Vandalia</t>
  </si>
  <si>
    <t>45377</t>
  </si>
  <si>
    <t>Vandalia-Butler City</t>
  </si>
  <si>
    <t>044966</t>
  </si>
  <si>
    <t>Kaufman</t>
  </si>
  <si>
    <t>205 W Crawford St</t>
  </si>
  <si>
    <t>Van Wert</t>
  </si>
  <si>
    <t>45891</t>
  </si>
  <si>
    <t>Van Wert City</t>
  </si>
  <si>
    <t>044974</t>
  </si>
  <si>
    <t>524 Broad St</t>
  </si>
  <si>
    <t>Wadsworth</t>
  </si>
  <si>
    <t>44281</t>
  </si>
  <si>
    <t>Wadsworth City</t>
  </si>
  <si>
    <t>044982</t>
  </si>
  <si>
    <t>Horner</t>
  </si>
  <si>
    <t>1102 Gardenia Dr</t>
  </si>
  <si>
    <t>Wapakoneta</t>
  </si>
  <si>
    <t>45895</t>
  </si>
  <si>
    <t>Wapakoneta City</t>
  </si>
  <si>
    <t>044990</t>
  </si>
  <si>
    <t>Chiaro</t>
  </si>
  <si>
    <t>105 High Street</t>
  </si>
  <si>
    <t>44481</t>
  </si>
  <si>
    <t>Warren City</t>
  </si>
  <si>
    <t>045005</t>
  </si>
  <si>
    <t>Jolly</t>
  </si>
  <si>
    <t>4500 Warrensville Center Rd</t>
  </si>
  <si>
    <t>Warrensville Heights City</t>
  </si>
  <si>
    <t>045013</t>
  </si>
  <si>
    <t>Bailey</t>
  </si>
  <si>
    <t>306 Highland Ave</t>
  </si>
  <si>
    <t>Washington Court Hou</t>
  </si>
  <si>
    <t>43160</t>
  </si>
  <si>
    <t>Washington Court House City</t>
  </si>
  <si>
    <t>045021</t>
  </si>
  <si>
    <t>Boch</t>
  </si>
  <si>
    <t>1 E Broadway St</t>
  </si>
  <si>
    <t>Wellston</t>
  </si>
  <si>
    <t>45692</t>
  </si>
  <si>
    <t>Wellston City</t>
  </si>
  <si>
    <t>045039</t>
  </si>
  <si>
    <t>Bereschik</t>
  </si>
  <si>
    <t>929 Center St</t>
  </si>
  <si>
    <t>Wellsville</t>
  </si>
  <si>
    <t>43968</t>
  </si>
  <si>
    <t>Wellsville Local</t>
  </si>
  <si>
    <t>045047</t>
  </si>
  <si>
    <t>Kellogg</t>
  </si>
  <si>
    <t>936 Eastwind Dr Ste 200</t>
  </si>
  <si>
    <t>Westerville</t>
  </si>
  <si>
    <t>43081</t>
  </si>
  <si>
    <t>Westerville City</t>
  </si>
  <si>
    <t>045054</t>
  </si>
  <si>
    <t>Townsend</t>
  </si>
  <si>
    <t>430 E Pease Ave</t>
  </si>
  <si>
    <t>West Carrollton</t>
  </si>
  <si>
    <t>45449</t>
  </si>
  <si>
    <t>West Carrollton City</t>
  </si>
  <si>
    <t>045062</t>
  </si>
  <si>
    <t>Scott</t>
  </si>
  <si>
    <t>Goggin</t>
  </si>
  <si>
    <t>24525 Hilliard Blvd</t>
  </si>
  <si>
    <t>Westlake</t>
  </si>
  <si>
    <t>44145</t>
  </si>
  <si>
    <t>Westlake City</t>
  </si>
  <si>
    <t>045070</t>
  </si>
  <si>
    <t>Hamler</t>
  </si>
  <si>
    <t>625 S Yearling Rd</t>
  </si>
  <si>
    <t>Whitehall</t>
  </si>
  <si>
    <t>43213</t>
  </si>
  <si>
    <t>Whitehall City</t>
  </si>
  <si>
    <t>045088</t>
  </si>
  <si>
    <t>Spiccia</t>
  </si>
  <si>
    <t>2221 Rockefeller Rd</t>
  </si>
  <si>
    <t>Wickliffe</t>
  </si>
  <si>
    <t>44092</t>
  </si>
  <si>
    <t>Wickliffe City</t>
  </si>
  <si>
    <t>045096</t>
  </si>
  <si>
    <t>Ritz</t>
  </si>
  <si>
    <t>110 S Myrtle Ave</t>
  </si>
  <si>
    <t>Willard</t>
  </si>
  <si>
    <t>44890</t>
  </si>
  <si>
    <t>Willard City</t>
  </si>
  <si>
    <t>045112</t>
  </si>
  <si>
    <t>Mccarty-Stewart</t>
  </si>
  <si>
    <t>341 S Nelson Ave</t>
  </si>
  <si>
    <t>Wilmington</t>
  </si>
  <si>
    <t>45177</t>
  </si>
  <si>
    <t>Wilmington City</t>
  </si>
  <si>
    <t>045120</t>
  </si>
  <si>
    <t>Tefs</t>
  </si>
  <si>
    <t>144 N Market St</t>
  </si>
  <si>
    <t>Wooster</t>
  </si>
  <si>
    <t>44691</t>
  </si>
  <si>
    <t>Wooster City</t>
  </si>
  <si>
    <t>045138</t>
  </si>
  <si>
    <t>Trent</t>
  </si>
  <si>
    <t>Bowers</t>
  </si>
  <si>
    <t>200 E Wilson Bridge Rd</t>
  </si>
  <si>
    <t>Worthington</t>
  </si>
  <si>
    <t>43085</t>
  </si>
  <si>
    <t>Worthington City</t>
  </si>
  <si>
    <t>045146</t>
  </si>
  <si>
    <t>Susan</t>
  </si>
  <si>
    <t>Lang</t>
  </si>
  <si>
    <t>420 Springfield Pike</t>
  </si>
  <si>
    <t>Wyoming</t>
  </si>
  <si>
    <t>Wyoming City</t>
  </si>
  <si>
    <t>045161</t>
  </si>
  <si>
    <t>Macali</t>
  </si>
  <si>
    <t>496 Glenwood Ave</t>
  </si>
  <si>
    <t>Youngstown City</t>
  </si>
  <si>
    <t>008251</t>
  </si>
  <si>
    <t>Mahoning Valley Opportunity Center</t>
  </si>
  <si>
    <t>Krishanjeev</t>
  </si>
  <si>
    <t>Mohip</t>
  </si>
  <si>
    <t>PO Box 550</t>
  </si>
  <si>
    <t>44501</t>
  </si>
  <si>
    <t>045179</t>
  </si>
  <si>
    <t>Baker</t>
  </si>
  <si>
    <t>956 Moxahala Ave</t>
  </si>
  <si>
    <t>Zanesville</t>
  </si>
  <si>
    <t>43701</t>
  </si>
  <si>
    <t>Zanesville City</t>
  </si>
  <si>
    <t>920 Moxahala Ave</t>
  </si>
  <si>
    <t>009148</t>
  </si>
  <si>
    <t>Zanesville Community School</t>
  </si>
  <si>
    <t>045187</t>
  </si>
  <si>
    <t>Meri</t>
  </si>
  <si>
    <t>Skilliter</t>
  </si>
  <si>
    <t>725 W North Ave</t>
  </si>
  <si>
    <t>Ada</t>
  </si>
  <si>
    <t>45810</t>
  </si>
  <si>
    <t>Ada Exempted Village</t>
  </si>
  <si>
    <t>045195</t>
  </si>
  <si>
    <t>Sayers</t>
  </si>
  <si>
    <t>185 Forest St</t>
  </si>
  <si>
    <t>Amherst</t>
  </si>
  <si>
    <t>44001</t>
  </si>
  <si>
    <t>Amherst Exempted Village</t>
  </si>
  <si>
    <t>045203</t>
  </si>
  <si>
    <t>Angela</t>
  </si>
  <si>
    <t>Hannahs</t>
  </si>
  <si>
    <t>210 W Church St</t>
  </si>
  <si>
    <t>Barnesville</t>
  </si>
  <si>
    <t>43713</t>
  </si>
  <si>
    <t>Barnesville Exempted Village</t>
  </si>
  <si>
    <t>045211</t>
  </si>
  <si>
    <t>Denecker</t>
  </si>
  <si>
    <t>102 S Jackson St</t>
  </si>
  <si>
    <t>Bluffton</t>
  </si>
  <si>
    <t>45817</t>
  </si>
  <si>
    <t>Bluffton Exempted Village</t>
  </si>
  <si>
    <t>045229</t>
  </si>
  <si>
    <t>Hurst</t>
  </si>
  <si>
    <t>760 Railroad Ave</t>
  </si>
  <si>
    <t>Bradford</t>
  </si>
  <si>
    <t>45308</t>
  </si>
  <si>
    <t>Bradford Exempted Village</t>
  </si>
  <si>
    <t>045237</t>
  </si>
  <si>
    <t>Zachary</t>
  </si>
  <si>
    <t>Shutler</t>
  </si>
  <si>
    <t>55781 National Rd</t>
  </si>
  <si>
    <t>Bridgeport</t>
  </si>
  <si>
    <t>43912</t>
  </si>
  <si>
    <t>Bridgeport Exempted Village</t>
  </si>
  <si>
    <t>045245</t>
  </si>
  <si>
    <t>Snider</t>
  </si>
  <si>
    <t>730 Peppard Ave</t>
  </si>
  <si>
    <t>Cadiz</t>
  </si>
  <si>
    <t>43907</t>
  </si>
  <si>
    <t>Harrison Hills City</t>
  </si>
  <si>
    <t>045252</t>
  </si>
  <si>
    <t>Kacey</t>
  </si>
  <si>
    <t>Cottrill</t>
  </si>
  <si>
    <t>516 Fairground St</t>
  </si>
  <si>
    <t>Caldwell</t>
  </si>
  <si>
    <t>43724</t>
  </si>
  <si>
    <t>Caldwell Exempted Village</t>
  </si>
  <si>
    <t>045260</t>
  </si>
  <si>
    <t>Wank</t>
  </si>
  <si>
    <t>2016 Blue Devil Drive</t>
  </si>
  <si>
    <t>Carey</t>
  </si>
  <si>
    <t>43316</t>
  </si>
  <si>
    <t>Carey Exempted Village Schools</t>
  </si>
  <si>
    <t>045278</t>
  </si>
  <si>
    <t>Quattrochi</t>
  </si>
  <si>
    <t>252 3rd St NE</t>
  </si>
  <si>
    <t>Carrollton</t>
  </si>
  <si>
    <t>44615</t>
  </si>
  <si>
    <t>Carrollton Exempted Village</t>
  </si>
  <si>
    <t>045286</t>
  </si>
  <si>
    <t>Hunt</t>
  </si>
  <si>
    <t>400 E Washington St</t>
  </si>
  <si>
    <t>Chagrin Falls</t>
  </si>
  <si>
    <t>44022</t>
  </si>
  <si>
    <t>Chagrin Falls Exempted Village</t>
  </si>
  <si>
    <t>045294</t>
  </si>
  <si>
    <t>Jerry</t>
  </si>
  <si>
    <t>McConnell</t>
  </si>
  <si>
    <t>10183 County Road 1</t>
  </si>
  <si>
    <t>Chesapeake</t>
  </si>
  <si>
    <t>45619</t>
  </si>
  <si>
    <t>Chesapeake Union Exempted Village</t>
  </si>
  <si>
    <t>045302</t>
  </si>
  <si>
    <t>Haft</t>
  </si>
  <si>
    <t>106 S Main St</t>
  </si>
  <si>
    <t>Clyde</t>
  </si>
  <si>
    <t>43410</t>
  </si>
  <si>
    <t>Clyde-Green Springs Exempted Village</t>
  </si>
  <si>
    <t>045328</t>
  </si>
  <si>
    <t>Mook</t>
  </si>
  <si>
    <t>700 Columbiana Waterford Rd</t>
  </si>
  <si>
    <t>Columbiana</t>
  </si>
  <si>
    <t>44408</t>
  </si>
  <si>
    <t>Columbiana Exempted Village</t>
  </si>
  <si>
    <t>045344</t>
  </si>
  <si>
    <t>Noreen</t>
  </si>
  <si>
    <t>Mullens</t>
  </si>
  <si>
    <t>401 Heiser Ct</t>
  </si>
  <si>
    <t>Crestline</t>
  </si>
  <si>
    <t>44827</t>
  </si>
  <si>
    <t>Crestline Exempted Village</t>
  </si>
  <si>
    <t>045369</t>
  </si>
  <si>
    <t>Domenic</t>
  </si>
  <si>
    <t>Paolo</t>
  </si>
  <si>
    <t>329 Vine St</t>
  </si>
  <si>
    <t>Fairport Harbor</t>
  </si>
  <si>
    <t>Fairport Harbor Exempted Village</t>
  </si>
  <si>
    <t>045377</t>
  </si>
  <si>
    <t>Christopher</t>
  </si>
  <si>
    <t>Burrows</t>
  </si>
  <si>
    <t>1043 Mount Orab Pike</t>
  </si>
  <si>
    <t>Georgetown</t>
  </si>
  <si>
    <t>45121</t>
  </si>
  <si>
    <t>Georgetown Exempted Village</t>
  </si>
  <si>
    <t>045385</t>
  </si>
  <si>
    <t>Timothy</t>
  </si>
  <si>
    <t>Murray</t>
  </si>
  <si>
    <t>301 S Sunset Ave</t>
  </si>
  <si>
    <t>Gibsonburg</t>
  </si>
  <si>
    <t>43431</t>
  </si>
  <si>
    <t>Gibsonburg Exempted Village</t>
  </si>
  <si>
    <t>045401</t>
  </si>
  <si>
    <t>Wills</t>
  </si>
  <si>
    <t>200 N 5th St</t>
  </si>
  <si>
    <t>Greenfield</t>
  </si>
  <si>
    <t>45123</t>
  </si>
  <si>
    <t>Greenfield Exempted Village</t>
  </si>
  <si>
    <t>045419</t>
  </si>
  <si>
    <t>Countryman</t>
  </si>
  <si>
    <t>958 E High St</t>
  </si>
  <si>
    <t>Hicksville</t>
  </si>
  <si>
    <t>43526</t>
  </si>
  <si>
    <t>Hicksville Exempted Village</t>
  </si>
  <si>
    <t>045427</t>
  </si>
  <si>
    <t>Raymond</t>
  </si>
  <si>
    <t>Soloman</t>
  </si>
  <si>
    <t>108 Orchard Ave</t>
  </si>
  <si>
    <t>Hubbard</t>
  </si>
  <si>
    <t>44425</t>
  </si>
  <si>
    <t>Hubbard Exempted Village</t>
  </si>
  <si>
    <t>045435</t>
  </si>
  <si>
    <t>Miles</t>
  </si>
  <si>
    <t>6855 Drake Rd</t>
  </si>
  <si>
    <t>45243</t>
  </si>
  <si>
    <t>Indian Hill Exempted Village</t>
  </si>
  <si>
    <t>045443</t>
  </si>
  <si>
    <t>Mehno</t>
  </si>
  <si>
    <t>450 Walnut St</t>
  </si>
  <si>
    <t>Leetonia</t>
  </si>
  <si>
    <t>44431</t>
  </si>
  <si>
    <t>Leetonia Exempted Village</t>
  </si>
  <si>
    <t>045450</t>
  </si>
  <si>
    <t>Siefke</t>
  </si>
  <si>
    <t>317 N Market St</t>
  </si>
  <si>
    <t>Lisbon</t>
  </si>
  <si>
    <t>44432</t>
  </si>
  <si>
    <t>Lisbon Exempted Village</t>
  </si>
  <si>
    <t>045468</t>
  </si>
  <si>
    <t>Puster</t>
  </si>
  <si>
    <t>210 E Main St</t>
  </si>
  <si>
    <t>Loudonville</t>
  </si>
  <si>
    <t>44842</t>
  </si>
  <si>
    <t>Loudonville-Perrysville Exempted Village</t>
  </si>
  <si>
    <t>045476</t>
  </si>
  <si>
    <t>Diane</t>
  </si>
  <si>
    <t>Mankins</t>
  </si>
  <si>
    <t>1000 Edgewood Dr</t>
  </si>
  <si>
    <t>Marysville</t>
  </si>
  <si>
    <t>43040</t>
  </si>
  <si>
    <t>Marysville Exempted Village</t>
  </si>
  <si>
    <t>045484</t>
  </si>
  <si>
    <t>Danielle</t>
  </si>
  <si>
    <t>Prohaska</t>
  </si>
  <si>
    <t>60 High St</t>
  </si>
  <si>
    <t>Mechanicsburg</t>
  </si>
  <si>
    <t>43044</t>
  </si>
  <si>
    <t>Mechanicsburg Exempted Village</t>
  </si>
  <si>
    <t>045492</t>
  </si>
  <si>
    <t>Porter</t>
  </si>
  <si>
    <t>6451 Center St</t>
  </si>
  <si>
    <t>Mentor Exempted Village</t>
  </si>
  <si>
    <t>045500</t>
  </si>
  <si>
    <t>Nancy</t>
  </si>
  <si>
    <t>House</t>
  </si>
  <si>
    <t>777 Garfield Ave</t>
  </si>
  <si>
    <t>Milford</t>
  </si>
  <si>
    <t>45150</t>
  </si>
  <si>
    <t>Milford Exempted Village</t>
  </si>
  <si>
    <t>045518</t>
  </si>
  <si>
    <t>Brad</t>
  </si>
  <si>
    <t>Ritchey</t>
  </si>
  <si>
    <t>7610 Milton Potsdam Rd</t>
  </si>
  <si>
    <t>West Milton</t>
  </si>
  <si>
    <t>45383</t>
  </si>
  <si>
    <t>Milton-Union Exempted Village</t>
  </si>
  <si>
    <t>045526</t>
  </si>
  <si>
    <t>Jamison</t>
  </si>
  <si>
    <t>Grime</t>
  </si>
  <si>
    <t>PO Box 193</t>
  </si>
  <si>
    <t>Montpelier</t>
  </si>
  <si>
    <t>43543</t>
  </si>
  <si>
    <t>Montpelier Exempted Village</t>
  </si>
  <si>
    <t>045534</t>
  </si>
  <si>
    <t>145 N Cherry St</t>
  </si>
  <si>
    <t>Mount Gilead</t>
  </si>
  <si>
    <t>43338</t>
  </si>
  <si>
    <t>Mount Gilead Exempted Village</t>
  </si>
  <si>
    <t>045542</t>
  </si>
  <si>
    <t>Staggs</t>
  </si>
  <si>
    <t>702 S River St</t>
  </si>
  <si>
    <t>Newcomerstown</t>
  </si>
  <si>
    <t>43832</t>
  </si>
  <si>
    <t>Newcomerstown Exempted Village</t>
  </si>
  <si>
    <t>045559</t>
  </si>
  <si>
    <t>Bird</t>
  </si>
  <si>
    <t>212 Market St Fl 3RD</t>
  </si>
  <si>
    <t>New Richmond</t>
  </si>
  <si>
    <t>45157</t>
  </si>
  <si>
    <t>New Richmond Exempted Village</t>
  </si>
  <si>
    <t>045567</t>
  </si>
  <si>
    <t>Woodard</t>
  </si>
  <si>
    <t>909 1/2 Milton Blvd</t>
  </si>
  <si>
    <t>Newton Falls</t>
  </si>
  <si>
    <t>44444</t>
  </si>
  <si>
    <t>Newton Falls Exempted Village</t>
  </si>
  <si>
    <t>045575</t>
  </si>
  <si>
    <t>Amstutz</t>
  </si>
  <si>
    <t>405 N Water St</t>
  </si>
  <si>
    <t>Paulding</t>
  </si>
  <si>
    <t>45879</t>
  </si>
  <si>
    <t>Paulding Exempted Village</t>
  </si>
  <si>
    <t>045591</t>
  </si>
  <si>
    <t>Rittman Exempted Village</t>
  </si>
  <si>
    <t>045609</t>
  </si>
  <si>
    <t>Creps</t>
  </si>
  <si>
    <t>401 Glenwood Rd</t>
  </si>
  <si>
    <t>Rossford</t>
  </si>
  <si>
    <t>43460</t>
  </si>
  <si>
    <t>Rossford Exempted Village</t>
  </si>
  <si>
    <t>045617</t>
  </si>
  <si>
    <t>Gretta</t>
  </si>
  <si>
    <t>Kumpf</t>
  </si>
  <si>
    <t>90 S Tippecanoe Dr</t>
  </si>
  <si>
    <t>Tipp City</t>
  </si>
  <si>
    <t>45371</t>
  </si>
  <si>
    <t>Tipp City Exempted Village</t>
  </si>
  <si>
    <t>045625</t>
  </si>
  <si>
    <t>Laurie</t>
  </si>
  <si>
    <t>Vent</t>
  </si>
  <si>
    <t>800 N Sandusky Ave</t>
  </si>
  <si>
    <t>Upper Sandusky</t>
  </si>
  <si>
    <t>43351</t>
  </si>
  <si>
    <t>Upper Sandusky Exempted Village</t>
  </si>
  <si>
    <t>045641</t>
  </si>
  <si>
    <t>Larry</t>
  </si>
  <si>
    <t>930 E Oak St</t>
  </si>
  <si>
    <t>Wauseon</t>
  </si>
  <si>
    <t>43567</t>
  </si>
  <si>
    <t>Wauseon Exempted Village</t>
  </si>
  <si>
    <t>045658</t>
  </si>
  <si>
    <t>Weber</t>
  </si>
  <si>
    <t>305 Union St</t>
  </si>
  <si>
    <t>Wellington</t>
  </si>
  <si>
    <t>44090</t>
  </si>
  <si>
    <t>Wellington Exempted Village</t>
  </si>
  <si>
    <t>045666</t>
  </si>
  <si>
    <t>Isler</t>
  </si>
  <si>
    <t>9530 Bauer Ave</t>
  </si>
  <si>
    <t>Windham</t>
  </si>
  <si>
    <t>44288</t>
  </si>
  <si>
    <t>Windham Exempted Village</t>
  </si>
  <si>
    <t>045757</t>
  </si>
  <si>
    <t>Mel</t>
  </si>
  <si>
    <t>Rentschler</t>
  </si>
  <si>
    <t>11008 PARK STREET</t>
  </si>
  <si>
    <t>LAKEVIEW</t>
  </si>
  <si>
    <t>43331</t>
  </si>
  <si>
    <t>Allen East Local</t>
  </si>
  <si>
    <t>045765</t>
  </si>
  <si>
    <t>Dackin</t>
  </si>
  <si>
    <t>2650 Bible Rd</t>
  </si>
  <si>
    <t>Bath Local</t>
  </si>
  <si>
    <t>045773</t>
  </si>
  <si>
    <t>Joel</t>
  </si>
  <si>
    <t>Mengerink</t>
  </si>
  <si>
    <t>4380 Sunnydale St</t>
  </si>
  <si>
    <t>Elida</t>
  </si>
  <si>
    <t>45807</t>
  </si>
  <si>
    <t>Elida Local</t>
  </si>
  <si>
    <t>045781</t>
  </si>
  <si>
    <t>Van Gorder</t>
  </si>
  <si>
    <t>2770 E Breese Rd</t>
  </si>
  <si>
    <t>45806</t>
  </si>
  <si>
    <t>Perry Local</t>
  </si>
  <si>
    <t>045799</t>
  </si>
  <si>
    <t>Kanable</t>
  </si>
  <si>
    <t>3255 Zurmehly Rd</t>
  </si>
  <si>
    <t>Shawnee Local</t>
  </si>
  <si>
    <t>045831</t>
  </si>
  <si>
    <t>Rodney</t>
  </si>
  <si>
    <t>Hopton</t>
  </si>
  <si>
    <t>635 County Road 801</t>
  </si>
  <si>
    <t>Mapleton Local</t>
  </si>
  <si>
    <t>045856</t>
  </si>
  <si>
    <t>Colucci</t>
  </si>
  <si>
    <t>3436 Edgewood Dr</t>
  </si>
  <si>
    <t>Buckeye Local</t>
  </si>
  <si>
    <t>045864</t>
  </si>
  <si>
    <t>Nye</t>
  </si>
  <si>
    <t>111 Grand Valley Ave West</t>
  </si>
  <si>
    <t>Orwell</t>
  </si>
  <si>
    <t>44076</t>
  </si>
  <si>
    <t>Grand Valley Local</t>
  </si>
  <si>
    <t>045872</t>
  </si>
  <si>
    <t>Montanaro</t>
  </si>
  <si>
    <t>121 S Poplar St</t>
  </si>
  <si>
    <t>Jefferson</t>
  </si>
  <si>
    <t>44047</t>
  </si>
  <si>
    <t>Jefferson Area Local</t>
  </si>
  <si>
    <t>045880</t>
  </si>
  <si>
    <t>Candela</t>
  </si>
  <si>
    <t>PO Box 1180</t>
  </si>
  <si>
    <t>Andover</t>
  </si>
  <si>
    <t>44003</t>
  </si>
  <si>
    <t>Pymatuning Valley Local</t>
  </si>
  <si>
    <t>045906</t>
  </si>
  <si>
    <t>Lindy</t>
  </si>
  <si>
    <t>6091 Ayers Rd</t>
  </si>
  <si>
    <t>Albany</t>
  </si>
  <si>
    <t>45710</t>
  </si>
  <si>
    <t>Alexander Local</t>
  </si>
  <si>
    <t>045914</t>
  </si>
  <si>
    <t>Wood</t>
  </si>
  <si>
    <t>PO Box 117</t>
  </si>
  <si>
    <t>45778</t>
  </si>
  <si>
    <t>Federal Hocking Local</t>
  </si>
  <si>
    <t>045922</t>
  </si>
  <si>
    <t>Christman</t>
  </si>
  <si>
    <t>1 Tomcat Dr</t>
  </si>
  <si>
    <t>Glouster</t>
  </si>
  <si>
    <t>45732</t>
  </si>
  <si>
    <t>Trimble Local</t>
  </si>
  <si>
    <t>045971</t>
  </si>
  <si>
    <t>J. Chris</t>
  </si>
  <si>
    <t>Pfister</t>
  </si>
  <si>
    <t>500 N Westminster St</t>
  </si>
  <si>
    <t>Waynesfield</t>
  </si>
  <si>
    <t>45896</t>
  </si>
  <si>
    <t>Waynesfield-Goshen Local</t>
  </si>
  <si>
    <t>045997</t>
  </si>
  <si>
    <t>Walter</t>
  </si>
  <si>
    <t>Skaggs</t>
  </si>
  <si>
    <t>108 Woodrow Ave</t>
  </si>
  <si>
    <t>Saint Clairsville</t>
  </si>
  <si>
    <t>43950</t>
  </si>
  <si>
    <t>St Clairsville-Richland City</t>
  </si>
  <si>
    <t>046003</t>
  </si>
  <si>
    <t>Haswell</t>
  </si>
  <si>
    <t>3890 Lincoln Ave</t>
  </si>
  <si>
    <t>Shadyside</t>
  </si>
  <si>
    <t>43947</t>
  </si>
  <si>
    <t>Shadyside Local</t>
  </si>
  <si>
    <t>046011</t>
  </si>
  <si>
    <t>66779 Belmont Morristown Rd</t>
  </si>
  <si>
    <t>Belmont</t>
  </si>
  <si>
    <t>43718</t>
  </si>
  <si>
    <t>Union Local</t>
  </si>
  <si>
    <t>046037</t>
  </si>
  <si>
    <t>Michele</t>
  </si>
  <si>
    <t>Filon</t>
  </si>
  <si>
    <t>11479 US Highway 62</t>
  </si>
  <si>
    <t>Winchester</t>
  </si>
  <si>
    <t>45697</t>
  </si>
  <si>
    <t>Eastern Local</t>
  </si>
  <si>
    <t>046045</t>
  </si>
  <si>
    <t>Brady</t>
  </si>
  <si>
    <t>551 S Apple St</t>
  </si>
  <si>
    <t>Fayetteville</t>
  </si>
  <si>
    <t>45118</t>
  </si>
  <si>
    <t>Fayetteville-Perry Local</t>
  </si>
  <si>
    <t>046060</t>
  </si>
  <si>
    <t>Raegan</t>
  </si>
  <si>
    <t>White</t>
  </si>
  <si>
    <t>524 W Main St</t>
  </si>
  <si>
    <t>Mount Orab</t>
  </si>
  <si>
    <t>45154</t>
  </si>
  <si>
    <t>Western Brown Local</t>
  </si>
  <si>
    <t>046078</t>
  </si>
  <si>
    <t>Wilkins II</t>
  </si>
  <si>
    <t>PO Box 85</t>
  </si>
  <si>
    <t>Ripley</t>
  </si>
  <si>
    <t>45167</t>
  </si>
  <si>
    <t>Ripley-Union-Lewis-Huntington Local</t>
  </si>
  <si>
    <t>046094</t>
  </si>
  <si>
    <t>Simon</t>
  </si>
  <si>
    <t>Fussnecker Jr</t>
  </si>
  <si>
    <t>3440 Busenbark Rd</t>
  </si>
  <si>
    <t>Trenton</t>
  </si>
  <si>
    <t>45067</t>
  </si>
  <si>
    <t>Edgewood City</t>
  </si>
  <si>
    <t>046102</t>
  </si>
  <si>
    <t>Billy</t>
  </si>
  <si>
    <t>4641 Bach Ln</t>
  </si>
  <si>
    <t>Fairfield</t>
  </si>
  <si>
    <t>45014</t>
  </si>
  <si>
    <t>Fairfield City</t>
  </si>
  <si>
    <t>046128</t>
  </si>
  <si>
    <t>Philpot</t>
  </si>
  <si>
    <t>1324 Middletown Eaton Rd</t>
  </si>
  <si>
    <t>Madison Local</t>
  </si>
  <si>
    <t>046136</t>
  </si>
  <si>
    <t>Parker</t>
  </si>
  <si>
    <t>600 Seven Mile Ave</t>
  </si>
  <si>
    <t>45011</t>
  </si>
  <si>
    <t>New Miami Local</t>
  </si>
  <si>
    <t>046144</t>
  </si>
  <si>
    <t>Gates</t>
  </si>
  <si>
    <t>3371 Hamilton Cleves Rd</t>
  </si>
  <si>
    <t>45013</t>
  </si>
  <si>
    <t>Ross Local</t>
  </si>
  <si>
    <t>046151</t>
  </si>
  <si>
    <t>Kelly</t>
  </si>
  <si>
    <t>Spivey</t>
  </si>
  <si>
    <t>131 W Chestnut St</t>
  </si>
  <si>
    <t>Oxford</t>
  </si>
  <si>
    <t>45056</t>
  </si>
  <si>
    <t>Talawanda City</t>
  </si>
  <si>
    <t>046177</t>
  </si>
  <si>
    <t>Bowling</t>
  </si>
  <si>
    <t>3242 Coral Rd NW</t>
  </si>
  <si>
    <t>Malvern</t>
  </si>
  <si>
    <t>44644</t>
  </si>
  <si>
    <t>Brown Local</t>
  </si>
  <si>
    <t>046193</t>
  </si>
  <si>
    <t>Kirk</t>
  </si>
  <si>
    <t>Koennecke</t>
  </si>
  <si>
    <t>7790 US Highway 36</t>
  </si>
  <si>
    <t>Saint Paris</t>
  </si>
  <si>
    <t>43072</t>
  </si>
  <si>
    <t>Graham Local</t>
  </si>
  <si>
    <t>046201</t>
  </si>
  <si>
    <t>Piper</t>
  </si>
  <si>
    <t>7920 Brush Lake Rd</t>
  </si>
  <si>
    <t>North Lewisburg</t>
  </si>
  <si>
    <t>43060</t>
  </si>
  <si>
    <t>Triad Local</t>
  </si>
  <si>
    <t>046219</t>
  </si>
  <si>
    <t>Kraig</t>
  </si>
  <si>
    <t>Hissong</t>
  </si>
  <si>
    <t>7208 US Highway 68 N</t>
  </si>
  <si>
    <t>West Liberty</t>
  </si>
  <si>
    <t>43357</t>
  </si>
  <si>
    <t>West Liberty-Salem Local</t>
  </si>
  <si>
    <t>046235</t>
  </si>
  <si>
    <t>Silvus</t>
  </si>
  <si>
    <t>500 Enon Xenia Pike</t>
  </si>
  <si>
    <t>Enon</t>
  </si>
  <si>
    <t>45323</t>
  </si>
  <si>
    <t>Greenon Local</t>
  </si>
  <si>
    <t>046250</t>
  </si>
  <si>
    <t>Kronour</t>
  </si>
  <si>
    <t>1414 Bowman Rd</t>
  </si>
  <si>
    <t>45502</t>
  </si>
  <si>
    <t>Northeastern Local</t>
  </si>
  <si>
    <t>046268</t>
  </si>
  <si>
    <t>Steiner</t>
  </si>
  <si>
    <t>5610 Troy Rd</t>
  </si>
  <si>
    <t>Northwestern Local</t>
  </si>
  <si>
    <t>046276</t>
  </si>
  <si>
    <t>Shea</t>
  </si>
  <si>
    <t>226 Clifton Rd</t>
  </si>
  <si>
    <t>South Charleston</t>
  </si>
  <si>
    <t>45368</t>
  </si>
  <si>
    <t>Southeastern Local</t>
  </si>
  <si>
    <t>046284</t>
  </si>
  <si>
    <t>Gregg</t>
  </si>
  <si>
    <t>Morris</t>
  </si>
  <si>
    <t>3680 Selma Rd</t>
  </si>
  <si>
    <t>Clark-Shawnee Local</t>
  </si>
  <si>
    <t>046300</t>
  </si>
  <si>
    <t>Millard</t>
  </si>
  <si>
    <t>800 Bauer Ave</t>
  </si>
  <si>
    <t>Batavia</t>
  </si>
  <si>
    <t>45103</t>
  </si>
  <si>
    <t>Batavia Local</t>
  </si>
  <si>
    <t>046318</t>
  </si>
  <si>
    <t>Kircher</t>
  </si>
  <si>
    <t>675 West Plane Street</t>
  </si>
  <si>
    <t>Bethel</t>
  </si>
  <si>
    <t>45106</t>
  </si>
  <si>
    <t>Bethel-Tate Local</t>
  </si>
  <si>
    <t>046326</t>
  </si>
  <si>
    <t>Brandt</t>
  </si>
  <si>
    <t>2792 Us Highway 50</t>
  </si>
  <si>
    <t>Clermont Northeastern Local</t>
  </si>
  <si>
    <t>046334</t>
  </si>
  <si>
    <t>Gibson</t>
  </si>
  <si>
    <t>PO Box 619</t>
  </si>
  <si>
    <t>Felicity</t>
  </si>
  <si>
    <t>45120</t>
  </si>
  <si>
    <t>Felicity-Franklin Local</t>
  </si>
  <si>
    <t>046342</t>
  </si>
  <si>
    <t>Darrell</t>
  </si>
  <si>
    <t>Edwards</t>
  </si>
  <si>
    <t>6694 Goshen Rd</t>
  </si>
  <si>
    <t>Goshen</t>
  </si>
  <si>
    <t>45122</t>
  </si>
  <si>
    <t>Goshen Local</t>
  </si>
  <si>
    <t>046359</t>
  </si>
  <si>
    <t>Kline</t>
  </si>
  <si>
    <t>4350 Aicholtz Rd</t>
  </si>
  <si>
    <t>45245</t>
  </si>
  <si>
    <t>West Clermont Local</t>
  </si>
  <si>
    <t>046367</t>
  </si>
  <si>
    <t>Earley</t>
  </si>
  <si>
    <t>549A W Main St</t>
  </si>
  <si>
    <t>Williamsburg</t>
  </si>
  <si>
    <t>45176</t>
  </si>
  <si>
    <t>Williamsburg Local</t>
  </si>
  <si>
    <t>046383</t>
  </si>
  <si>
    <t>Lynch</t>
  </si>
  <si>
    <t>951 Cherry St.</t>
  </si>
  <si>
    <t>Blanchester</t>
  </si>
  <si>
    <t>45107</t>
  </si>
  <si>
    <t>Blanchester Local</t>
  </si>
  <si>
    <t>046391</t>
  </si>
  <si>
    <t>2556 Lebanon Rd</t>
  </si>
  <si>
    <t>Clarksville</t>
  </si>
  <si>
    <t>45113</t>
  </si>
  <si>
    <t>Clinton-Massie Local</t>
  </si>
  <si>
    <t>046409</t>
  </si>
  <si>
    <t>Magee</t>
  </si>
  <si>
    <t>97 Astro Way</t>
  </si>
  <si>
    <t>Sabina</t>
  </si>
  <si>
    <t>45169</t>
  </si>
  <si>
    <t>East Clinton Local</t>
  </si>
  <si>
    <t>046425</t>
  </si>
  <si>
    <t>Lowe</t>
  </si>
  <si>
    <t>46088 Bell School Rd</t>
  </si>
  <si>
    <t>Beaver Local</t>
  </si>
  <si>
    <t>046433</t>
  </si>
  <si>
    <t>Manley</t>
  </si>
  <si>
    <t>44100 Crestview Rd Ste A</t>
  </si>
  <si>
    <t>Crestview Local</t>
  </si>
  <si>
    <t>046441</t>
  </si>
  <si>
    <t>38095 State Route 39</t>
  </si>
  <si>
    <t>Salineville</t>
  </si>
  <si>
    <t>43945</t>
  </si>
  <si>
    <t>Southern Local</t>
  </si>
  <si>
    <t>046458</t>
  </si>
  <si>
    <t>Lance</t>
  </si>
  <si>
    <t>8143 State Route 9</t>
  </si>
  <si>
    <t>Hanoverton</t>
  </si>
  <si>
    <t>44423</t>
  </si>
  <si>
    <t>United Local</t>
  </si>
  <si>
    <t>046508</t>
  </si>
  <si>
    <t>Robinson</t>
  </si>
  <si>
    <t>938 S Kibler St</t>
  </si>
  <si>
    <t>New Washington</t>
  </si>
  <si>
    <t>44854</t>
  </si>
  <si>
    <t>Buckeye Central Local</t>
  </si>
  <si>
    <t>046516</t>
  </si>
  <si>
    <t>2303 State Route 602</t>
  </si>
  <si>
    <t>North Robinson</t>
  </si>
  <si>
    <t>Colonel Crawford Local</t>
  </si>
  <si>
    <t>046524</t>
  </si>
  <si>
    <t>Fox</t>
  </si>
  <si>
    <t>3288 Holmes Center Rd</t>
  </si>
  <si>
    <t>Wynford Local</t>
  </si>
  <si>
    <t>046565</t>
  </si>
  <si>
    <t>Benjamin</t>
  </si>
  <si>
    <t>Hegedish</t>
  </si>
  <si>
    <t>7733 Stone Rd</t>
  </si>
  <si>
    <t>Independence</t>
  </si>
  <si>
    <t>44131</t>
  </si>
  <si>
    <t>Independence Local</t>
  </si>
  <si>
    <t>046573</t>
  </si>
  <si>
    <t>Lloyd</t>
  </si>
  <si>
    <t>PO Box 38010</t>
  </si>
  <si>
    <t>Olmsted Falls</t>
  </si>
  <si>
    <t>44138</t>
  </si>
  <si>
    <t>Olmsted Falls City</t>
  </si>
  <si>
    <t>046581</t>
  </si>
  <si>
    <t>Edwin</t>
  </si>
  <si>
    <t>32000 Chagrin Blvd</t>
  </si>
  <si>
    <t>Orange City</t>
  </si>
  <si>
    <t>046599</t>
  </si>
  <si>
    <t>Renee</t>
  </si>
  <si>
    <t>Willis</t>
  </si>
  <si>
    <t>447 Richmond Rd</t>
  </si>
  <si>
    <t>Richmond Heights</t>
  </si>
  <si>
    <t>44143</t>
  </si>
  <si>
    <t>Richmond Heights Local</t>
  </si>
  <si>
    <t>046631</t>
  </si>
  <si>
    <t>Johnathan</t>
  </si>
  <si>
    <t>Stephens</t>
  </si>
  <si>
    <t>2011 Trojan Ave</t>
  </si>
  <si>
    <t>Arcanum</t>
  </si>
  <si>
    <t>45304</t>
  </si>
  <si>
    <t>Arcanum-Butler Local</t>
  </si>
  <si>
    <t>046672</t>
  </si>
  <si>
    <t>Dunham</t>
  </si>
  <si>
    <t>1469 State Road 47 E</t>
  </si>
  <si>
    <t>Union City</t>
  </si>
  <si>
    <t>45390</t>
  </si>
  <si>
    <t>Mississinawa Valley Local</t>
  </si>
  <si>
    <t>046680</t>
  </si>
  <si>
    <t>Joshua</t>
  </si>
  <si>
    <t>Sagester</t>
  </si>
  <si>
    <t>315 S Main St</t>
  </si>
  <si>
    <t>New Madison</t>
  </si>
  <si>
    <t>45346</t>
  </si>
  <si>
    <t>Tri-Village Local</t>
  </si>
  <si>
    <t>046706</t>
  </si>
  <si>
    <t>Diglia</t>
  </si>
  <si>
    <t>28046 Watson Rd</t>
  </si>
  <si>
    <t>Ayersville Local</t>
  </si>
  <si>
    <t>046714</t>
  </si>
  <si>
    <t>Vicki</t>
  </si>
  <si>
    <t>Brunn</t>
  </si>
  <si>
    <t>6289 Us Highway 127</t>
  </si>
  <si>
    <t>Sherwood</t>
  </si>
  <si>
    <t>43556</t>
  </si>
  <si>
    <t>Central Local</t>
  </si>
  <si>
    <t>046722</t>
  </si>
  <si>
    <t>Roach</t>
  </si>
  <si>
    <t>5921 Domersville Rd</t>
  </si>
  <si>
    <t>046748</t>
  </si>
  <si>
    <t>Pollock</t>
  </si>
  <si>
    <t>110 Tippett Ct</t>
  </si>
  <si>
    <t>Sunbury</t>
  </si>
  <si>
    <t>43074</t>
  </si>
  <si>
    <t>Big Walnut Local</t>
  </si>
  <si>
    <t>046755</t>
  </si>
  <si>
    <t>679 Coover Rd</t>
  </si>
  <si>
    <t>Buckeye Valley Local</t>
  </si>
  <si>
    <t>046763</t>
  </si>
  <si>
    <t>Raiff</t>
  </si>
  <si>
    <t>7840 Graphics Way</t>
  </si>
  <si>
    <t>Lewis Center</t>
  </si>
  <si>
    <t>43035</t>
  </si>
  <si>
    <t>Olentangy Local</t>
  </si>
  <si>
    <t>046789</t>
  </si>
  <si>
    <t>Roth</t>
  </si>
  <si>
    <t>140 Main St S</t>
  </si>
  <si>
    <t>Milan</t>
  </si>
  <si>
    <t>44846</t>
  </si>
  <si>
    <t>Edison Local (formerly Berlin-Milan)</t>
  </si>
  <si>
    <t>046805</t>
  </si>
  <si>
    <t>Mock</t>
  </si>
  <si>
    <t>305 S Washington St</t>
  </si>
  <si>
    <t>Castalia</t>
  </si>
  <si>
    <t>44824</t>
  </si>
  <si>
    <t>Margaretta Local</t>
  </si>
  <si>
    <t>046813</t>
  </si>
  <si>
    <t>Jodie</t>
  </si>
  <si>
    <t>Hausmann</t>
  </si>
  <si>
    <t>3714 Campbell St Ste B</t>
  </si>
  <si>
    <t>Perkins Local</t>
  </si>
  <si>
    <t>046821</t>
  </si>
  <si>
    <t>Philip</t>
  </si>
  <si>
    <t>Pempin</t>
  </si>
  <si>
    <t>1250 Sanford St</t>
  </si>
  <si>
    <t>Vermilion</t>
  </si>
  <si>
    <t>44089</t>
  </si>
  <si>
    <t>Vermilion Local</t>
  </si>
  <si>
    <t>046847</t>
  </si>
  <si>
    <t>Dick</t>
  </si>
  <si>
    <t>328 E Main St</t>
  </si>
  <si>
    <t>43102</t>
  </si>
  <si>
    <t>Amanda-Clearcreek Local</t>
  </si>
  <si>
    <t>046854</t>
  </si>
  <si>
    <t>Spindler</t>
  </si>
  <si>
    <t>506 N Main St</t>
  </si>
  <si>
    <t>Sugar Grove</t>
  </si>
  <si>
    <t>43155</t>
  </si>
  <si>
    <t>Berne Union Local</t>
  </si>
  <si>
    <t>046862</t>
  </si>
  <si>
    <t>Haughn</t>
  </si>
  <si>
    <t>5240 Plum Rd</t>
  </si>
  <si>
    <t>43112</t>
  </si>
  <si>
    <t>Bloom-Carroll Local</t>
  </si>
  <si>
    <t>046870</t>
  </si>
  <si>
    <t>Belville</t>
  </si>
  <si>
    <t>6417 Cincinnati Zanesville Rd NE</t>
  </si>
  <si>
    <t>Fairfield Union Local</t>
  </si>
  <si>
    <t>046888</t>
  </si>
  <si>
    <t>Osborn</t>
  </si>
  <si>
    <t>1108 S Main St</t>
  </si>
  <si>
    <t>Baltimore</t>
  </si>
  <si>
    <t>43105</t>
  </si>
  <si>
    <t>Liberty Union-Thurston Local</t>
  </si>
  <si>
    <t>046896</t>
  </si>
  <si>
    <t>Chris</t>
  </si>
  <si>
    <t>Briggs</t>
  </si>
  <si>
    <t>90 East St.</t>
  </si>
  <si>
    <t>Pickerington</t>
  </si>
  <si>
    <t>43147</t>
  </si>
  <si>
    <t>Pickerington Local</t>
  </si>
  <si>
    <t>046904</t>
  </si>
  <si>
    <t>Randall</t>
  </si>
  <si>
    <t>Cotner</t>
  </si>
  <si>
    <t>11850 Lancaster St</t>
  </si>
  <si>
    <t>Millersport</t>
  </si>
  <si>
    <t>43046</t>
  </si>
  <si>
    <t>Walnut Township Local</t>
  </si>
  <si>
    <t>046920</t>
  </si>
  <si>
    <t>Lewis</t>
  </si>
  <si>
    <t>3818 State Route 41 NW</t>
  </si>
  <si>
    <t>Washington Court House</t>
  </si>
  <si>
    <t>Miami Trace Local</t>
  </si>
  <si>
    <t>046946</t>
  </si>
  <si>
    <t>Sotlar</t>
  </si>
  <si>
    <t>100 Washington St</t>
  </si>
  <si>
    <t>Canal Winchester</t>
  </si>
  <si>
    <t>43110</t>
  </si>
  <si>
    <t>Canal Winchester Local</t>
  </si>
  <si>
    <t>046953</t>
  </si>
  <si>
    <t>Morrison</t>
  </si>
  <si>
    <t>775 Rathmell Rd</t>
  </si>
  <si>
    <t>Hamilton Local</t>
  </si>
  <si>
    <t>046961</t>
  </si>
  <si>
    <t>Barrett</t>
  </si>
  <si>
    <t>160 S Hamilton Rd</t>
  </si>
  <si>
    <t>Gahanna</t>
  </si>
  <si>
    <t>43230</t>
  </si>
  <si>
    <t>Gahanna-Jefferson City</t>
  </si>
  <si>
    <t>046979</t>
  </si>
  <si>
    <t>Bruce</t>
  </si>
  <si>
    <t>Hoover</t>
  </si>
  <si>
    <t>4400 Marketing Pl Ste B</t>
  </si>
  <si>
    <t>Groveport Madison Local</t>
  </si>
  <si>
    <t>046995</t>
  </si>
  <si>
    <t>Sawyers</t>
  </si>
  <si>
    <t>55 N High St</t>
  </si>
  <si>
    <t>New Albany</t>
  </si>
  <si>
    <t>43054</t>
  </si>
  <si>
    <t>New Albany-Plain Local</t>
  </si>
  <si>
    <t>047001</t>
  </si>
  <si>
    <t>Fullen</t>
  </si>
  <si>
    <t>1555 Graham Rd</t>
  </si>
  <si>
    <t>Reynoldsburg</t>
  </si>
  <si>
    <t>43068</t>
  </si>
  <si>
    <t>Reynoldsburg City</t>
  </si>
  <si>
    <t>011956</t>
  </si>
  <si>
    <t>Everest High School</t>
  </si>
  <si>
    <t>Melvin</t>
  </si>
  <si>
    <t>7244 E Main St</t>
  </si>
  <si>
    <t>047019</t>
  </si>
  <si>
    <t>Marschhausen</t>
  </si>
  <si>
    <t>2140 Atlas St</t>
  </si>
  <si>
    <t>Hilliard City</t>
  </si>
  <si>
    <t>047027</t>
  </si>
  <si>
    <t>Hoadley</t>
  </si>
  <si>
    <t>7030 Coffman Rd</t>
  </si>
  <si>
    <t>Dublin</t>
  </si>
  <si>
    <t>43017</t>
  </si>
  <si>
    <t>Dublin City</t>
  </si>
  <si>
    <t>047043</t>
  </si>
  <si>
    <t>Aaron</t>
  </si>
  <si>
    <t>Rex</t>
  </si>
  <si>
    <t>600 Lafayette St</t>
  </si>
  <si>
    <t>Archbold</t>
  </si>
  <si>
    <t>43502</t>
  </si>
  <si>
    <t>Archbold-Area Local</t>
  </si>
  <si>
    <t>047050</t>
  </si>
  <si>
    <t>Wyse</t>
  </si>
  <si>
    <t>14544 County Road 6</t>
  </si>
  <si>
    <t>Metamora</t>
  </si>
  <si>
    <t>43540</t>
  </si>
  <si>
    <t>Evergreen Local</t>
  </si>
  <si>
    <t>047068</t>
  </si>
  <si>
    <t>Belcher</t>
  </si>
  <si>
    <t>400 E Gamble Rd</t>
  </si>
  <si>
    <t>Fayette</t>
  </si>
  <si>
    <t>43521</t>
  </si>
  <si>
    <t>Fayette Local</t>
  </si>
  <si>
    <t>047076</t>
  </si>
  <si>
    <t>Switzer</t>
  </si>
  <si>
    <t>Box 53001</t>
  </si>
  <si>
    <t>Pettisville</t>
  </si>
  <si>
    <t>43553</t>
  </si>
  <si>
    <t>Pettisville Local</t>
  </si>
  <si>
    <t>047084</t>
  </si>
  <si>
    <t>Ted</t>
  </si>
  <si>
    <t>Haselman</t>
  </si>
  <si>
    <t>504 Fernwood St</t>
  </si>
  <si>
    <t>Delta</t>
  </si>
  <si>
    <t>43515</t>
  </si>
  <si>
    <t>Pike-Delta-York Local</t>
  </si>
  <si>
    <t>047092</t>
  </si>
  <si>
    <t>Lake</t>
  </si>
  <si>
    <t>108 N Main St</t>
  </si>
  <si>
    <t>Swanton</t>
  </si>
  <si>
    <t>43558</t>
  </si>
  <si>
    <t>Swanton Local</t>
  </si>
  <si>
    <t>047167</t>
  </si>
  <si>
    <t>Stoddard</t>
  </si>
  <si>
    <t>PO Box 364</t>
  </si>
  <si>
    <t>Burton</t>
  </si>
  <si>
    <t>44021</t>
  </si>
  <si>
    <t>Berkshire Local</t>
  </si>
  <si>
    <t>047175</t>
  </si>
  <si>
    <t>PO Box 188</t>
  </si>
  <si>
    <t>Middlefield</t>
  </si>
  <si>
    <t>44062</t>
  </si>
  <si>
    <t>Cardinal Local</t>
  </si>
  <si>
    <t>047183</t>
  </si>
  <si>
    <t>Hanlon</t>
  </si>
  <si>
    <t>428 North St</t>
  </si>
  <si>
    <t>Chardon</t>
  </si>
  <si>
    <t>44024</t>
  </si>
  <si>
    <t>Chardon Local</t>
  </si>
  <si>
    <t>047217</t>
  </si>
  <si>
    <t>Michelle</t>
  </si>
  <si>
    <t>Mrakovich</t>
  </si>
  <si>
    <t>14775 Auburn Rd</t>
  </si>
  <si>
    <t>Newbury</t>
  </si>
  <si>
    <t>44065</t>
  </si>
  <si>
    <t>Newbury Local</t>
  </si>
  <si>
    <t>047225</t>
  </si>
  <si>
    <t>Markwardt</t>
  </si>
  <si>
    <t>8615 Cedar Rd</t>
  </si>
  <si>
    <t>Chesterland</t>
  </si>
  <si>
    <t>44026</t>
  </si>
  <si>
    <t>West Geauga Local</t>
  </si>
  <si>
    <t>047258</t>
  </si>
  <si>
    <t>Chad</t>
  </si>
  <si>
    <t>Mason</t>
  </si>
  <si>
    <t>194 Walnut St</t>
  </si>
  <si>
    <t>Cedarville</t>
  </si>
  <si>
    <t>45314</t>
  </si>
  <si>
    <t>Cedar Cliff Local</t>
  </si>
  <si>
    <t>047266</t>
  </si>
  <si>
    <t>Isaac</t>
  </si>
  <si>
    <t>Seevers</t>
  </si>
  <si>
    <t>4 S Charleston Rd</t>
  </si>
  <si>
    <t>Jamestown</t>
  </si>
  <si>
    <t>45335</t>
  </si>
  <si>
    <t>Greeneview Local</t>
  </si>
  <si>
    <t>047308</t>
  </si>
  <si>
    <t>Ryan</t>
  </si>
  <si>
    <t>PO Box 38</t>
  </si>
  <si>
    <t>Byesville</t>
  </si>
  <si>
    <t>43723</t>
  </si>
  <si>
    <t>Rolling Hills Local</t>
  </si>
  <si>
    <t>047332</t>
  </si>
  <si>
    <t>Theresa</t>
  </si>
  <si>
    <t>Noe</t>
  </si>
  <si>
    <t>8916 Fontainebleau Ter</t>
  </si>
  <si>
    <t>Finneytown Local</t>
  </si>
  <si>
    <t>047365</t>
  </si>
  <si>
    <t>3240 Banning Rd</t>
  </si>
  <si>
    <t>Northwest Local</t>
  </si>
  <si>
    <t>047373</t>
  </si>
  <si>
    <t>6325 Rapid Run Rd</t>
  </si>
  <si>
    <t>45233</t>
  </si>
  <si>
    <t>Oak Hills Local</t>
  </si>
  <si>
    <t>047381</t>
  </si>
  <si>
    <t>Hamstra</t>
  </si>
  <si>
    <t>230 S Elm St</t>
  </si>
  <si>
    <t>Harrison</t>
  </si>
  <si>
    <t>45030</t>
  </si>
  <si>
    <t>Southwest Local</t>
  </si>
  <si>
    <t>047399</t>
  </si>
  <si>
    <t>Hockenberry</t>
  </si>
  <si>
    <t>401 N Miami Ave</t>
  </si>
  <si>
    <t>Cleves</t>
  </si>
  <si>
    <t>45002</t>
  </si>
  <si>
    <t>Three Rivers Local</t>
  </si>
  <si>
    <t>047431</t>
  </si>
  <si>
    <t>Hlasko</t>
  </si>
  <si>
    <t>3930 County Road 26</t>
  </si>
  <si>
    <t>Rawson</t>
  </si>
  <si>
    <t>45881</t>
  </si>
  <si>
    <t>Cory-Rawson Local</t>
  </si>
  <si>
    <t>047456</t>
  </si>
  <si>
    <t>Fenstermaker</t>
  </si>
  <si>
    <t>328 S Todd St</t>
  </si>
  <si>
    <t>McComb</t>
  </si>
  <si>
    <t>45858</t>
  </si>
  <si>
    <t>McComb Local</t>
  </si>
  <si>
    <t>047472</t>
  </si>
  <si>
    <t>PO Box 250</t>
  </si>
  <si>
    <t>Vanlue</t>
  </si>
  <si>
    <t>45890</t>
  </si>
  <si>
    <t>Vanlue Local</t>
  </si>
  <si>
    <t>047498</t>
  </si>
  <si>
    <t>Price</t>
  </si>
  <si>
    <t>11589 State Route 81</t>
  </si>
  <si>
    <t>Dola</t>
  </si>
  <si>
    <t>45835</t>
  </si>
  <si>
    <t>Hardin Northern Local</t>
  </si>
  <si>
    <t>047506</t>
  </si>
  <si>
    <t>Darmer</t>
  </si>
  <si>
    <t>560 Taylor St W</t>
  </si>
  <si>
    <t>Mount Victory</t>
  </si>
  <si>
    <t>43340</t>
  </si>
  <si>
    <t>Ridgemont Local</t>
  </si>
  <si>
    <t>047514</t>
  </si>
  <si>
    <t>20613 State Route 37</t>
  </si>
  <si>
    <t>Mt Blanchard</t>
  </si>
  <si>
    <t>45867</t>
  </si>
  <si>
    <t>Riverdale Local</t>
  </si>
  <si>
    <t>047522</t>
  </si>
  <si>
    <t>Miklos</t>
  </si>
  <si>
    <t>Kis</t>
  </si>
  <si>
    <t>PO Box 305</t>
  </si>
  <si>
    <t>Mc Guffey</t>
  </si>
  <si>
    <t>45859</t>
  </si>
  <si>
    <t>Upper Scioto Valley Local</t>
  </si>
  <si>
    <t>047548</t>
  </si>
  <si>
    <t>PO Box 187</t>
  </si>
  <si>
    <t>Sherrodsville</t>
  </si>
  <si>
    <t>44675</t>
  </si>
  <si>
    <t>Conotton Valley Union Local</t>
  </si>
  <si>
    <t>047589</t>
  </si>
  <si>
    <t>Tod</t>
  </si>
  <si>
    <t>Hug</t>
  </si>
  <si>
    <t>PO Box 434</t>
  </si>
  <si>
    <t>Liberty Center</t>
  </si>
  <si>
    <t>43532</t>
  </si>
  <si>
    <t>Liberty Center Local</t>
  </si>
  <si>
    <t>047597</t>
  </si>
  <si>
    <t>6900 State Route 18</t>
  </si>
  <si>
    <t>43524</t>
  </si>
  <si>
    <t>Patrick Henry Local</t>
  </si>
  <si>
    <t>047613</t>
  </si>
  <si>
    <t>Downing</t>
  </si>
  <si>
    <t>PO Box 299</t>
  </si>
  <si>
    <t>Mowrystown</t>
  </si>
  <si>
    <t>45155</t>
  </si>
  <si>
    <t>Bright Local</t>
  </si>
  <si>
    <t>047621</t>
  </si>
  <si>
    <t>Garrett</t>
  </si>
  <si>
    <t>11611 State Route 771</t>
  </si>
  <si>
    <t>Leesburg</t>
  </si>
  <si>
    <t>45135</t>
  </si>
  <si>
    <t>Fairfield Local</t>
  </si>
  <si>
    <t>047639</t>
  </si>
  <si>
    <t>Brett</t>
  </si>
  <si>
    <t>Justice</t>
  </si>
  <si>
    <t>PO Box 515</t>
  </si>
  <si>
    <t>Lynchburg</t>
  </si>
  <si>
    <t>45142</t>
  </si>
  <si>
    <t>Lynchburg-Clay Local</t>
  </si>
  <si>
    <t>047688</t>
  </si>
  <si>
    <t>Beun</t>
  </si>
  <si>
    <t>6108 County Road 77</t>
  </si>
  <si>
    <t>Millersburg</t>
  </si>
  <si>
    <t>44654</t>
  </si>
  <si>
    <t>East Holmes Local</t>
  </si>
  <si>
    <t>047696</t>
  </si>
  <si>
    <t>Sterling</t>
  </si>
  <si>
    <t>28 W Jackson St</t>
  </si>
  <si>
    <t>West Holmes Local</t>
  </si>
  <si>
    <t>047712</t>
  </si>
  <si>
    <t>Gaylord</t>
  </si>
  <si>
    <t>101 West St</t>
  </si>
  <si>
    <t>Monroeville</t>
  </si>
  <si>
    <t>44847</t>
  </si>
  <si>
    <t>Monroeville Local</t>
  </si>
  <si>
    <t>047720</t>
  </si>
  <si>
    <t>Romano</t>
  </si>
  <si>
    <t>2 Wildcat Dr</t>
  </si>
  <si>
    <t>New London</t>
  </si>
  <si>
    <t>44851</t>
  </si>
  <si>
    <t>New London Local</t>
  </si>
  <si>
    <t>047738</t>
  </si>
  <si>
    <t>Chaffee Jr</t>
  </si>
  <si>
    <t>3305 Greenwich Angling Rd</t>
  </si>
  <si>
    <t>Greenwich</t>
  </si>
  <si>
    <t>44837</t>
  </si>
  <si>
    <t>South Central Local</t>
  </si>
  <si>
    <t>047746</t>
  </si>
  <si>
    <t>Rodge</t>
  </si>
  <si>
    <t>3765 US Rt 20</t>
  </si>
  <si>
    <t>Collins</t>
  </si>
  <si>
    <t>44826</t>
  </si>
  <si>
    <t>Western Reserve Local</t>
  </si>
  <si>
    <t>047761</t>
  </si>
  <si>
    <t>McCoy</t>
  </si>
  <si>
    <t>205 Western Ave</t>
  </si>
  <si>
    <t>Oak Hill</t>
  </si>
  <si>
    <t>45656</t>
  </si>
  <si>
    <t>Oak Hill Union Local</t>
  </si>
  <si>
    <t>047779</t>
  </si>
  <si>
    <t>Furda</t>
  </si>
  <si>
    <t>Utica Shale Academy of Ohio</t>
  </si>
  <si>
    <t>014830</t>
  </si>
  <si>
    <t>047829</t>
  </si>
  <si>
    <t>Hebenthal</t>
  </si>
  <si>
    <t>119 S Preston St</t>
  </si>
  <si>
    <t>Centerburg</t>
  </si>
  <si>
    <t>43011</t>
  </si>
  <si>
    <t>Centerburg Local</t>
  </si>
  <si>
    <t>047837</t>
  </si>
  <si>
    <t>Jason</t>
  </si>
  <si>
    <t>Snively</t>
  </si>
  <si>
    <t>PO Box 30</t>
  </si>
  <si>
    <t>Danville</t>
  </si>
  <si>
    <t>43014</t>
  </si>
  <si>
    <t>Danville Local</t>
  </si>
  <si>
    <t>047845</t>
  </si>
  <si>
    <t>Larcomb</t>
  </si>
  <si>
    <t>23201 Coshocton Rd</t>
  </si>
  <si>
    <t>43028</t>
  </si>
  <si>
    <t>East Knox Local</t>
  </si>
  <si>
    <t>047852</t>
  </si>
  <si>
    <t>Chrispin</t>
  </si>
  <si>
    <t>117 Columbus Rd</t>
  </si>
  <si>
    <t>Fredericktown</t>
  </si>
  <si>
    <t>43019</t>
  </si>
  <si>
    <t>Fredericktown Local</t>
  </si>
  <si>
    <t>047886</t>
  </si>
  <si>
    <t>1956 Red Bird Rd</t>
  </si>
  <si>
    <t>Madison</t>
  </si>
  <si>
    <t>44057</t>
  </si>
  <si>
    <t>047902</t>
  </si>
  <si>
    <t>4325 Manchester Ave</t>
  </si>
  <si>
    <t>Perry</t>
  </si>
  <si>
    <t>44081</t>
  </si>
  <si>
    <t>047928</t>
  </si>
  <si>
    <t>Easterling</t>
  </si>
  <si>
    <t>222 Lane St</t>
  </si>
  <si>
    <t>Coal Grove</t>
  </si>
  <si>
    <t>Dawson-Bryant Local</t>
  </si>
  <si>
    <t>047936</t>
  </si>
  <si>
    <t>Roni</t>
  </si>
  <si>
    <t>Hayes</t>
  </si>
  <si>
    <t>228 Private Drive 10010</t>
  </si>
  <si>
    <t>Proctorville</t>
  </si>
  <si>
    <t>45669</t>
  </si>
  <si>
    <t>Fairland Local</t>
  </si>
  <si>
    <t>047944</t>
  </si>
  <si>
    <t>Wesley</t>
  </si>
  <si>
    <t>Hairston</t>
  </si>
  <si>
    <t>2325A Co. Rd. 26</t>
  </si>
  <si>
    <t>Rock Hill Local</t>
  </si>
  <si>
    <t>047951</t>
  </si>
  <si>
    <t>Christian</t>
  </si>
  <si>
    <t>302 High St</t>
  </si>
  <si>
    <t>South Point</t>
  </si>
  <si>
    <t>45680</t>
  </si>
  <si>
    <t>South Point Local</t>
  </si>
  <si>
    <t>047969</t>
  </si>
  <si>
    <t>Humphreys</t>
  </si>
  <si>
    <t>14778 State Route 141</t>
  </si>
  <si>
    <t>Willow Wood</t>
  </si>
  <si>
    <t>45696</t>
  </si>
  <si>
    <t>Symmes Valley Local</t>
  </si>
  <si>
    <t>047985</t>
  </si>
  <si>
    <t>Dale</t>
  </si>
  <si>
    <t>Dickson</t>
  </si>
  <si>
    <t>441 S Main St</t>
  </si>
  <si>
    <t>Johnstown</t>
  </si>
  <si>
    <t>43031</t>
  </si>
  <si>
    <t>Johnstown-Monroe Local</t>
  </si>
  <si>
    <t>047993</t>
  </si>
  <si>
    <t>Mary</t>
  </si>
  <si>
    <t>Andrews</t>
  </si>
  <si>
    <t>PO Box 70</t>
  </si>
  <si>
    <t>Hebron</t>
  </si>
  <si>
    <t>43025</t>
  </si>
  <si>
    <t>Lakewood Local</t>
  </si>
  <si>
    <t>048009</t>
  </si>
  <si>
    <t>6539 Summit Rd SW</t>
  </si>
  <si>
    <t>Pataskala</t>
  </si>
  <si>
    <t>43062</t>
  </si>
  <si>
    <t>Licking Heights Local</t>
  </si>
  <si>
    <t>048017</t>
  </si>
  <si>
    <t>Hile</t>
  </si>
  <si>
    <t>1379 Licking Valley Rd</t>
  </si>
  <si>
    <t>Licking Valley Local</t>
  </si>
  <si>
    <t>048025</t>
  </si>
  <si>
    <t>Hartley</t>
  </si>
  <si>
    <t>PO Box 497</t>
  </si>
  <si>
    <t>Utica</t>
  </si>
  <si>
    <t>43080</t>
  </si>
  <si>
    <t>North Fork Local</t>
  </si>
  <si>
    <t>048033</t>
  </si>
  <si>
    <t>Schmidt</t>
  </si>
  <si>
    <t>6066 Johnstown Utica Rd</t>
  </si>
  <si>
    <t>Northridge Local</t>
  </si>
  <si>
    <t>048041</t>
  </si>
  <si>
    <t>Jennell</t>
  </si>
  <si>
    <t>927-A South Street</t>
  </si>
  <si>
    <t>Southwest Licking Local</t>
  </si>
  <si>
    <t>048082</t>
  </si>
  <si>
    <t>Underwood</t>
  </si>
  <si>
    <t>6210 State Route 235 N</t>
  </si>
  <si>
    <t>Lewistown</t>
  </si>
  <si>
    <t>43333</t>
  </si>
  <si>
    <t>Indian Lake Local</t>
  </si>
  <si>
    <t>048090</t>
  </si>
  <si>
    <t>Mann</t>
  </si>
  <si>
    <t>2096 County Road 24 S</t>
  </si>
  <si>
    <t>De Graff</t>
  </si>
  <si>
    <t>43318</t>
  </si>
  <si>
    <t>Riverside Local</t>
  </si>
  <si>
    <t>048116</t>
  </si>
  <si>
    <t>Laub Jr</t>
  </si>
  <si>
    <t>36600 Detroit Rd</t>
  </si>
  <si>
    <t>Avon</t>
  </si>
  <si>
    <t>44011</t>
  </si>
  <si>
    <t>Avon Local</t>
  </si>
  <si>
    <t>048124</t>
  </si>
  <si>
    <t>175 Avon Belden Rd</t>
  </si>
  <si>
    <t>Avon Lake</t>
  </si>
  <si>
    <t>44012</t>
  </si>
  <si>
    <t>Avon Lake City</t>
  </si>
  <si>
    <t>048132</t>
  </si>
  <si>
    <t>Jerome</t>
  </si>
  <si>
    <t>4700 Broadway</t>
  </si>
  <si>
    <t>Clearview Local</t>
  </si>
  <si>
    <t>048140</t>
  </si>
  <si>
    <t>Graig</t>
  </si>
  <si>
    <t>Bansek</t>
  </si>
  <si>
    <t>25796 Royalton Rd</t>
  </si>
  <si>
    <t>Columbia Station</t>
  </si>
  <si>
    <t>44028</t>
  </si>
  <si>
    <t>Columbia Local</t>
  </si>
  <si>
    <t>048165</t>
  </si>
  <si>
    <t>Franco</t>
  </si>
  <si>
    <t>Gallo</t>
  </si>
  <si>
    <t>PO Box 65</t>
  </si>
  <si>
    <t>Lagrange</t>
  </si>
  <si>
    <t>44050</t>
  </si>
  <si>
    <t>Keystone Local</t>
  </si>
  <si>
    <t>048173</t>
  </si>
  <si>
    <t>Willingham</t>
  </si>
  <si>
    <t>13050 Durkee Rd</t>
  </si>
  <si>
    <t>Grafton</t>
  </si>
  <si>
    <t>44044</t>
  </si>
  <si>
    <t>Midview Local</t>
  </si>
  <si>
    <t>048207</t>
  </si>
  <si>
    <t>Fritz</t>
  </si>
  <si>
    <t>PO Box 2487</t>
  </si>
  <si>
    <t>Whitehouse</t>
  </si>
  <si>
    <t>43571</t>
  </si>
  <si>
    <t>Anthony Wayne Local</t>
  </si>
  <si>
    <t>048231</t>
  </si>
  <si>
    <t>Hayward</t>
  </si>
  <si>
    <t>3505 W Lincolnshire Blvd</t>
  </si>
  <si>
    <t>Washington Local</t>
  </si>
  <si>
    <t>048256</t>
  </si>
  <si>
    <t>Mullett</t>
  </si>
  <si>
    <t>906 W Main St</t>
  </si>
  <si>
    <t>West Jefferson</t>
  </si>
  <si>
    <t>43162</t>
  </si>
  <si>
    <t>Jefferson Local</t>
  </si>
  <si>
    <t>048264</t>
  </si>
  <si>
    <t>Chapman</t>
  </si>
  <si>
    <t>9200 US Route 42 S</t>
  </si>
  <si>
    <t>Plain City</t>
  </si>
  <si>
    <t>43064</t>
  </si>
  <si>
    <t>Jonathan Alder Local</t>
  </si>
  <si>
    <t>048272</t>
  </si>
  <si>
    <t>Dettwiller</t>
  </si>
  <si>
    <t>55 Linson Rd</t>
  </si>
  <si>
    <t>Madison-Plains Local</t>
  </si>
  <si>
    <t>048298</t>
  </si>
  <si>
    <t>Colaluca</t>
  </si>
  <si>
    <t>700 S Raccoon Rd</t>
  </si>
  <si>
    <t>44515</t>
  </si>
  <si>
    <t>Austintown Local Schools</t>
  </si>
  <si>
    <t>048306</t>
  </si>
  <si>
    <t>7410 Market St</t>
  </si>
  <si>
    <t>44512</t>
  </si>
  <si>
    <t>Boardman Local</t>
  </si>
  <si>
    <t>048314</t>
  </si>
  <si>
    <t>Alex</t>
  </si>
  <si>
    <t>Geordan</t>
  </si>
  <si>
    <t>100 Wadsworth St</t>
  </si>
  <si>
    <t>Canfield</t>
  </si>
  <si>
    <t>44406</t>
  </si>
  <si>
    <t>Canfield Local</t>
  </si>
  <si>
    <t>048322</t>
  </si>
  <si>
    <t>13910 Mahoning Ave</t>
  </si>
  <si>
    <t>North Jackson</t>
  </si>
  <si>
    <t>44451</t>
  </si>
  <si>
    <t>Jackson-Milton Local</t>
  </si>
  <si>
    <t>048330</t>
  </si>
  <si>
    <t>52 Rocket Place</t>
  </si>
  <si>
    <t>Lowellville</t>
  </si>
  <si>
    <t>44436</t>
  </si>
  <si>
    <t>Lowellville Local</t>
  </si>
  <si>
    <t>048348</t>
  </si>
  <si>
    <t>Janofa</t>
  </si>
  <si>
    <t>3199 Dobbins Rd</t>
  </si>
  <si>
    <t>Poland</t>
  </si>
  <si>
    <t>44514</t>
  </si>
  <si>
    <t>Poland Local</t>
  </si>
  <si>
    <t>048355</t>
  </si>
  <si>
    <t>Antoinette</t>
  </si>
  <si>
    <t>Viscounte</t>
  </si>
  <si>
    <t>510 N 14th St</t>
  </si>
  <si>
    <t>Sebring</t>
  </si>
  <si>
    <t>44672</t>
  </si>
  <si>
    <t>Sebring Local</t>
  </si>
  <si>
    <t>048371</t>
  </si>
  <si>
    <t>Yazvac</t>
  </si>
  <si>
    <t>PO Box 549</t>
  </si>
  <si>
    <t>New Middletown</t>
  </si>
  <si>
    <t>44442</t>
  </si>
  <si>
    <t>Springfield Local</t>
  </si>
  <si>
    <t>048389</t>
  </si>
  <si>
    <t>14277 S Main St</t>
  </si>
  <si>
    <t>Beloit</t>
  </si>
  <si>
    <t>44609</t>
  </si>
  <si>
    <t>West Branch Local</t>
  </si>
  <si>
    <t>048397</t>
  </si>
  <si>
    <t>Mcglynn</t>
  </si>
  <si>
    <t>13850 W Akron Canfield Rd</t>
  </si>
  <si>
    <t>Berlin Center</t>
  </si>
  <si>
    <t>44401</t>
  </si>
  <si>
    <t>048413</t>
  </si>
  <si>
    <t>Gast</t>
  </si>
  <si>
    <t>1239 Keener Rd S</t>
  </si>
  <si>
    <t>Elgin Local</t>
  </si>
  <si>
    <t>048421</t>
  </si>
  <si>
    <t>1107 Owens Rd W</t>
  </si>
  <si>
    <t>Pleasant Local</t>
  </si>
  <si>
    <t>151035</t>
  </si>
  <si>
    <t>Pleasant Community Digital</t>
  </si>
  <si>
    <t>048439</t>
  </si>
  <si>
    <t>Britton</t>
  </si>
  <si>
    <t>3103 Hillman Ford Rd</t>
  </si>
  <si>
    <t>Morral</t>
  </si>
  <si>
    <t>43337</t>
  </si>
  <si>
    <t>Ridgedale Local</t>
  </si>
  <si>
    <t>048447</t>
  </si>
  <si>
    <t>Peterson</t>
  </si>
  <si>
    <t>197 Brockelsby Road</t>
  </si>
  <si>
    <t>Caledonia</t>
  </si>
  <si>
    <t>43314</t>
  </si>
  <si>
    <t>River Valley Local</t>
  </si>
  <si>
    <t>048462</t>
  </si>
  <si>
    <t>Clark</t>
  </si>
  <si>
    <t>257A County Road 40</t>
  </si>
  <si>
    <t>Sullivan</t>
  </si>
  <si>
    <t>44880</t>
  </si>
  <si>
    <t>Black River Local</t>
  </si>
  <si>
    <t>048470</t>
  </si>
  <si>
    <t>Morgan</t>
  </si>
  <si>
    <t>3044 Columbia Rd</t>
  </si>
  <si>
    <t>Medina</t>
  </si>
  <si>
    <t>44256</t>
  </si>
  <si>
    <t>048488</t>
  </si>
  <si>
    <t>Daryl</t>
  </si>
  <si>
    <t>Kubilus Jr</t>
  </si>
  <si>
    <t>8525 Friendsville Rd</t>
  </si>
  <si>
    <t>Lodi</t>
  </si>
  <si>
    <t>44254</t>
  </si>
  <si>
    <t>Cloverleaf Local</t>
  </si>
  <si>
    <t>048496</t>
  </si>
  <si>
    <t>Aukerman</t>
  </si>
  <si>
    <t>3880 Ridge Rd</t>
  </si>
  <si>
    <t>Highland Local</t>
  </si>
  <si>
    <t>048512</t>
  </si>
  <si>
    <t>Ohlinger</t>
  </si>
  <si>
    <t>50008 State Route 681</t>
  </si>
  <si>
    <t>Reedsville</t>
  </si>
  <si>
    <t>45772</t>
  </si>
  <si>
    <t>048520</t>
  </si>
  <si>
    <t>Scot</t>
  </si>
  <si>
    <t>Gheen</t>
  </si>
  <si>
    <t>41765 Pomeroy Pike</t>
  </si>
  <si>
    <t>Pomeroy</t>
  </si>
  <si>
    <t>45769</t>
  </si>
  <si>
    <t>Meigs Local</t>
  </si>
  <si>
    <t>048538</t>
  </si>
  <si>
    <t>Deem</t>
  </si>
  <si>
    <t>920 Elm St</t>
  </si>
  <si>
    <t>Racine</t>
  </si>
  <si>
    <t>45771</t>
  </si>
  <si>
    <t>048579</t>
  </si>
  <si>
    <t>Jean</t>
  </si>
  <si>
    <t>Osterfeld</t>
  </si>
  <si>
    <t>400 Buckeye St</t>
  </si>
  <si>
    <t>Rockford</t>
  </si>
  <si>
    <t>45882</t>
  </si>
  <si>
    <t>Parkway Local</t>
  </si>
  <si>
    <t>048611</t>
  </si>
  <si>
    <t>Virginia</t>
  </si>
  <si>
    <t>Potter</t>
  </si>
  <si>
    <t>7490 State Route 201</t>
  </si>
  <si>
    <t>Bethel Local</t>
  </si>
  <si>
    <t>048652</t>
  </si>
  <si>
    <t>Greenley</t>
  </si>
  <si>
    <t>304 Mill St</t>
  </si>
  <si>
    <t>Woodsfield</t>
  </si>
  <si>
    <t>43793</t>
  </si>
  <si>
    <t>Switzerland of Ohio Local</t>
  </si>
  <si>
    <t>048678</t>
  </si>
  <si>
    <t>Hopkins</t>
  </si>
  <si>
    <t>75 June Pl</t>
  </si>
  <si>
    <t>Brookville</t>
  </si>
  <si>
    <t>45309</t>
  </si>
  <si>
    <t>Brookville Local</t>
  </si>
  <si>
    <t>048686</t>
  </si>
  <si>
    <t>2625 S Union Rd</t>
  </si>
  <si>
    <t>45417</t>
  </si>
  <si>
    <t>Jefferson Township Local</t>
  </si>
  <si>
    <t>048694</t>
  </si>
  <si>
    <t>Bell</t>
  </si>
  <si>
    <t>3594 N Snyder Rd</t>
  </si>
  <si>
    <t>Trotwood</t>
  </si>
  <si>
    <t>45426</t>
  </si>
  <si>
    <t>Trotwood-Madison City</t>
  </si>
  <si>
    <t>048702</t>
  </si>
  <si>
    <t>Wyen</t>
  </si>
  <si>
    <t>801 Old Harshman Rd</t>
  </si>
  <si>
    <t>45431</t>
  </si>
  <si>
    <t>Mad River Local</t>
  </si>
  <si>
    <t>048710</t>
  </si>
  <si>
    <t>Greg</t>
  </si>
  <si>
    <t>320 S Fuls Rd</t>
  </si>
  <si>
    <t>New Lebanon</t>
  </si>
  <si>
    <t>45345</t>
  </si>
  <si>
    <t>New Lebanon Local</t>
  </si>
  <si>
    <t>048728</t>
  </si>
  <si>
    <t>4001 Old Salem Rd</t>
  </si>
  <si>
    <t>Englewood</t>
  </si>
  <si>
    <t>45322</t>
  </si>
  <si>
    <t>Northmont City</t>
  </si>
  <si>
    <t>048736</t>
  </si>
  <si>
    <t>2008 Timber Ln</t>
  </si>
  <si>
    <t>048744</t>
  </si>
  <si>
    <t>59 Peffley St</t>
  </si>
  <si>
    <t>Germantown</t>
  </si>
  <si>
    <t>45327</t>
  </si>
  <si>
    <t>Valley View Local</t>
  </si>
  <si>
    <t>048751</t>
  </si>
  <si>
    <t>Gunnell</t>
  </si>
  <si>
    <t>5954 Longford Rd</t>
  </si>
  <si>
    <t>Huber Heights</t>
  </si>
  <si>
    <t>45424</t>
  </si>
  <si>
    <t>Huber Heights City</t>
  </si>
  <si>
    <t>048793</t>
  </si>
  <si>
    <t>Petrie</t>
  </si>
  <si>
    <t>121 Nichols St</t>
  </si>
  <si>
    <t>Cardington</t>
  </si>
  <si>
    <t>43315</t>
  </si>
  <si>
    <t>Cardington-Lincoln Local</t>
  </si>
  <si>
    <t>Byrne</t>
  </si>
  <si>
    <t>3700 County Road 168</t>
  </si>
  <si>
    <t>148981</t>
  </si>
  <si>
    <t>Tomorrow Center</t>
  </si>
  <si>
    <t>048801</t>
  </si>
  <si>
    <t>Freund</t>
  </si>
  <si>
    <t>6506 State Route 229</t>
  </si>
  <si>
    <t>Marengo</t>
  </si>
  <si>
    <t>43334</t>
  </si>
  <si>
    <t>048819</t>
  </si>
  <si>
    <t>Redmon</t>
  </si>
  <si>
    <t>5247 County Road 29</t>
  </si>
  <si>
    <t>Northmor Local</t>
  </si>
  <si>
    <t>048835</t>
  </si>
  <si>
    <t>Sheridan</t>
  </si>
  <si>
    <t>13505 John Glenn School Rd</t>
  </si>
  <si>
    <t>New Concord</t>
  </si>
  <si>
    <t>43762</t>
  </si>
  <si>
    <t>East Muskingum Local</t>
  </si>
  <si>
    <t>048843</t>
  </si>
  <si>
    <t>Lahna</t>
  </si>
  <si>
    <t>PO Box 95</t>
  </si>
  <si>
    <t>Roseville</t>
  </si>
  <si>
    <t>43777</t>
  </si>
  <si>
    <t>Franklin Local</t>
  </si>
  <si>
    <t>148932</t>
  </si>
  <si>
    <t>Franklin Local Community School</t>
  </si>
  <si>
    <t>048850</t>
  </si>
  <si>
    <t>Whiteman</t>
  </si>
  <si>
    <t>2805 Pinkerton Ln</t>
  </si>
  <si>
    <t>Maysville Local</t>
  </si>
  <si>
    <t>149328</t>
  </si>
  <si>
    <t>Foxfire High School</t>
  </si>
  <si>
    <t>012033</t>
  </si>
  <si>
    <t>Foxfire Intermediate School</t>
  </si>
  <si>
    <t>048876</t>
  </si>
  <si>
    <t>Neal</t>
  </si>
  <si>
    <t>36 E Muskingum Ave</t>
  </si>
  <si>
    <t>Dresden</t>
  </si>
  <si>
    <t>43821</t>
  </si>
  <si>
    <t>Tri-Valley Local</t>
  </si>
  <si>
    <t>048900</t>
  </si>
  <si>
    <t>Leffingwell</t>
  </si>
  <si>
    <t>20977 Zep Rd E</t>
  </si>
  <si>
    <t>Sarahsville</t>
  </si>
  <si>
    <t>43779</t>
  </si>
  <si>
    <t>Noble Local</t>
  </si>
  <si>
    <t>048934</t>
  </si>
  <si>
    <t>Parent</t>
  </si>
  <si>
    <t>9451 E Harbor Rd</t>
  </si>
  <si>
    <t>Lakeside Marblehead</t>
  </si>
  <si>
    <t>43440</t>
  </si>
  <si>
    <t>Danbury Local</t>
  </si>
  <si>
    <t>048942</t>
  </si>
  <si>
    <t>2810 N Genoa Clay Center Rd</t>
  </si>
  <si>
    <t>Genoa</t>
  </si>
  <si>
    <t>43430</t>
  </si>
  <si>
    <t>Genoa Area Local</t>
  </si>
  <si>
    <t>048975</t>
  </si>
  <si>
    <t>Poe</t>
  </si>
  <si>
    <t>PO Box 659</t>
  </si>
  <si>
    <t>Put In Bay</t>
  </si>
  <si>
    <t>43456</t>
  </si>
  <si>
    <t>Put-In-Bay Local</t>
  </si>
  <si>
    <t>049031</t>
  </si>
  <si>
    <t>Winans</t>
  </si>
  <si>
    <t>4915 US Route 127</t>
  </si>
  <si>
    <t>Haviland</t>
  </si>
  <si>
    <t>45851</t>
  </si>
  <si>
    <t>Wayne Trace Local</t>
  </si>
  <si>
    <t>049080</t>
  </si>
  <si>
    <t>9579 Tarlton Rd</t>
  </si>
  <si>
    <t>Logan Elm Local</t>
  </si>
  <si>
    <t>049098</t>
  </si>
  <si>
    <t>Robin</t>
  </si>
  <si>
    <t>Halley</t>
  </si>
  <si>
    <t>385 Viking Way</t>
  </si>
  <si>
    <t>Ashville</t>
  </si>
  <si>
    <t>43103</t>
  </si>
  <si>
    <t>Teays Valley Local</t>
  </si>
  <si>
    <t>049106</t>
  </si>
  <si>
    <t>Lynn</t>
  </si>
  <si>
    <t>Landis</t>
  </si>
  <si>
    <t>19463 Pherson Pike</t>
  </si>
  <si>
    <t>Williamsport</t>
  </si>
  <si>
    <t>43164</t>
  </si>
  <si>
    <t>Westfall Local</t>
  </si>
  <si>
    <t>049122</t>
  </si>
  <si>
    <t>Neil</t>
  </si>
  <si>
    <t>Leist</t>
  </si>
  <si>
    <t>1170 Tile Mill Rd</t>
  </si>
  <si>
    <t>Beaver</t>
  </si>
  <si>
    <t>45613</t>
  </si>
  <si>
    <t>049130</t>
  </si>
  <si>
    <t>Burkitt</t>
  </si>
  <si>
    <t>PO Box 600</t>
  </si>
  <si>
    <t>Piketon</t>
  </si>
  <si>
    <t>45661</t>
  </si>
  <si>
    <t>Scioto Valley Local</t>
  </si>
  <si>
    <t>049148</t>
  </si>
  <si>
    <t>Dickens</t>
  </si>
  <si>
    <t>1 Tiger Dr</t>
  </si>
  <si>
    <t>Waverly</t>
  </si>
  <si>
    <t>45690</t>
  </si>
  <si>
    <t>Waverly City</t>
  </si>
  <si>
    <t>049155</t>
  </si>
  <si>
    <t>Brock</t>
  </si>
  <si>
    <t>Brewster</t>
  </si>
  <si>
    <t>PO Box 130</t>
  </si>
  <si>
    <t>Latham</t>
  </si>
  <si>
    <t>45646</t>
  </si>
  <si>
    <t>Western Local</t>
  </si>
  <si>
    <t>049189</t>
  </si>
  <si>
    <t>Toth</t>
  </si>
  <si>
    <t>11260 Bowen Rd</t>
  </si>
  <si>
    <t>Mantua</t>
  </si>
  <si>
    <t>44255</t>
  </si>
  <si>
    <t>Crestwood Local</t>
  </si>
  <si>
    <t>049197</t>
  </si>
  <si>
    <t>Heflinger</t>
  </si>
  <si>
    <t>2900 State Route 43</t>
  </si>
  <si>
    <t>Mogadore</t>
  </si>
  <si>
    <t>44260</t>
  </si>
  <si>
    <t>Field Local</t>
  </si>
  <si>
    <t>049205</t>
  </si>
  <si>
    <t>Lysiak</t>
  </si>
  <si>
    <t>10235 State Route 88</t>
  </si>
  <si>
    <t>Garrettsville</t>
  </si>
  <si>
    <t>44231</t>
  </si>
  <si>
    <t>James A Garfield Local</t>
  </si>
  <si>
    <t>049213</t>
  </si>
  <si>
    <t>Hawkins</t>
  </si>
  <si>
    <t>4140 State Route 44</t>
  </si>
  <si>
    <t>Rootstown</t>
  </si>
  <si>
    <t>44272</t>
  </si>
  <si>
    <t>Rootstown Local</t>
  </si>
  <si>
    <t>049221</t>
  </si>
  <si>
    <t>8245 Tallmadge Rd</t>
  </si>
  <si>
    <t>Southeast Local</t>
  </si>
  <si>
    <t>049239</t>
  </si>
  <si>
    <t>Daulbaugh</t>
  </si>
  <si>
    <t>9000 Kirby Ln</t>
  </si>
  <si>
    <t>Streetsboro</t>
  </si>
  <si>
    <t>44241</t>
  </si>
  <si>
    <t>Streetsboro City</t>
  </si>
  <si>
    <t>049247</t>
  </si>
  <si>
    <t>Braman</t>
  </si>
  <si>
    <t>1464 Industry Rd</t>
  </si>
  <si>
    <t>Atwater</t>
  </si>
  <si>
    <t>44201</t>
  </si>
  <si>
    <t>Waterloo Local</t>
  </si>
  <si>
    <t>049270</t>
  </si>
  <si>
    <t>6940 Oxford Gettysburg Rd</t>
  </si>
  <si>
    <t>New Paris</t>
  </si>
  <si>
    <t>45347</t>
  </si>
  <si>
    <t>National Trail Local</t>
  </si>
  <si>
    <t>049288</t>
  </si>
  <si>
    <t>Matt</t>
  </si>
  <si>
    <t>Bishop</t>
  </si>
  <si>
    <t>124 Bloomfield St</t>
  </si>
  <si>
    <t>Camden</t>
  </si>
  <si>
    <t>45311</t>
  </si>
  <si>
    <t>Preble Shawnee Local</t>
  </si>
  <si>
    <t>049296</t>
  </si>
  <si>
    <t>Fischer</t>
  </si>
  <si>
    <t>100 Education Dr</t>
  </si>
  <si>
    <t>West Alexandria</t>
  </si>
  <si>
    <t>45381</t>
  </si>
  <si>
    <t>Twin Valley Community Local</t>
  </si>
  <si>
    <t>049312</t>
  </si>
  <si>
    <t>Verhoff</t>
  </si>
  <si>
    <t>201 W Cross St</t>
  </si>
  <si>
    <t>Columbus Grove</t>
  </si>
  <si>
    <t>45830</t>
  </si>
  <si>
    <t>Columbus Grove Local</t>
  </si>
  <si>
    <t>049353</t>
  </si>
  <si>
    <t>Williamson</t>
  </si>
  <si>
    <t>232 Oak St</t>
  </si>
  <si>
    <t>Leipsic</t>
  </si>
  <si>
    <t>45856</t>
  </si>
  <si>
    <t>Leipsic Local</t>
  </si>
  <si>
    <t>049437</t>
  </si>
  <si>
    <t>Ziegelhofer</t>
  </si>
  <si>
    <t>103 Clever Ln</t>
  </si>
  <si>
    <t>Lexington</t>
  </si>
  <si>
    <t>44904</t>
  </si>
  <si>
    <t>Lexington Local</t>
  </si>
  <si>
    <t>049445</t>
  </si>
  <si>
    <t>Linda</t>
  </si>
  <si>
    <t>Keller</t>
  </si>
  <si>
    <t>84 Lucas North Rd</t>
  </si>
  <si>
    <t>Lucas</t>
  </si>
  <si>
    <t>44843</t>
  </si>
  <si>
    <t>Lucas Local</t>
  </si>
  <si>
    <t>049452</t>
  </si>
  <si>
    <t>Shelley</t>
  </si>
  <si>
    <t>Hilderbrand</t>
  </si>
  <si>
    <t>1379 Grace St</t>
  </si>
  <si>
    <t>44905</t>
  </si>
  <si>
    <t>049460</t>
  </si>
  <si>
    <t>Metcalf</t>
  </si>
  <si>
    <t>365 Sandusky St</t>
  </si>
  <si>
    <t>Plymouth</t>
  </si>
  <si>
    <t>44865</t>
  </si>
  <si>
    <t>Plymouth-Shiloh Local</t>
  </si>
  <si>
    <t>049478</t>
  </si>
  <si>
    <t>Lisa</t>
  </si>
  <si>
    <t>Carmichael</t>
  </si>
  <si>
    <t>457 Shelby Ontario Rd</t>
  </si>
  <si>
    <t>Ontario Local</t>
  </si>
  <si>
    <t>049494</t>
  </si>
  <si>
    <t>Balzer</t>
  </si>
  <si>
    <t>3367 County Road 550</t>
  </si>
  <si>
    <t>Frankfort</t>
  </si>
  <si>
    <t>45628</t>
  </si>
  <si>
    <t>Adena Local</t>
  </si>
  <si>
    <t>049502</t>
  </si>
  <si>
    <t>Ruby</t>
  </si>
  <si>
    <t>188 Huntsman Rd</t>
  </si>
  <si>
    <t>Huntington Local</t>
  </si>
  <si>
    <t>049510</t>
  </si>
  <si>
    <t>Winland</t>
  </si>
  <si>
    <t>7454 Us Highway 50 W</t>
  </si>
  <si>
    <t>Bainbridge</t>
  </si>
  <si>
    <t>45612</t>
  </si>
  <si>
    <t>Paint Valley Local</t>
  </si>
  <si>
    <t>049528</t>
  </si>
  <si>
    <t>2003 Lancaster Rd</t>
  </si>
  <si>
    <t>049536</t>
  </si>
  <si>
    <t>Thornsberry</t>
  </si>
  <si>
    <t>1565 Egypt Pike</t>
  </si>
  <si>
    <t>Union-Scioto Local</t>
  </si>
  <si>
    <t>049544</t>
  </si>
  <si>
    <t>Mowery</t>
  </si>
  <si>
    <t>946 State Route 180</t>
  </si>
  <si>
    <t>Zane Trace Local</t>
  </si>
  <si>
    <t>049569</t>
  </si>
  <si>
    <t>5200 County Road 13</t>
  </si>
  <si>
    <t>Kansas</t>
  </si>
  <si>
    <t>44841</t>
  </si>
  <si>
    <t>Lakota Local</t>
  </si>
  <si>
    <t>049577</t>
  </si>
  <si>
    <t>Rettig</t>
  </si>
  <si>
    <t>349 Rice St</t>
  </si>
  <si>
    <t>Elmore</t>
  </si>
  <si>
    <t>43416</t>
  </si>
  <si>
    <t>Woodmore Local</t>
  </si>
  <si>
    <t>049593</t>
  </si>
  <si>
    <t>Kreischer</t>
  </si>
  <si>
    <t>PO Box 237</t>
  </si>
  <si>
    <t>South Webster</t>
  </si>
  <si>
    <t>45682</t>
  </si>
  <si>
    <t>Bloom-Vernon Local</t>
  </si>
  <si>
    <t>049601</t>
  </si>
  <si>
    <t>Warnock</t>
  </si>
  <si>
    <t>44 Clay High St</t>
  </si>
  <si>
    <t>Clay Local</t>
  </si>
  <si>
    <t>049619</t>
  </si>
  <si>
    <t>Armstrong</t>
  </si>
  <si>
    <t>4070 Gallia Pike</t>
  </si>
  <si>
    <t>Franklin Furnace</t>
  </si>
  <si>
    <t>45629</t>
  </si>
  <si>
    <t>Green Local</t>
  </si>
  <si>
    <t>049627</t>
  </si>
  <si>
    <t>Jeremy</t>
  </si>
  <si>
    <t>Litteral</t>
  </si>
  <si>
    <t>PO Box 204</t>
  </si>
  <si>
    <t>Minford</t>
  </si>
  <si>
    <t>45653</t>
  </si>
  <si>
    <t>Minford Local</t>
  </si>
  <si>
    <t>049635</t>
  </si>
  <si>
    <t>800 Mohawk Dr</t>
  </si>
  <si>
    <t>Mc Dermott</t>
  </si>
  <si>
    <t>45652</t>
  </si>
  <si>
    <t>049643</t>
  </si>
  <si>
    <t>Rolfe</t>
  </si>
  <si>
    <t>1821 State Route 728</t>
  </si>
  <si>
    <t>Lucasville</t>
  </si>
  <si>
    <t>45648</t>
  </si>
  <si>
    <t>Valley Local</t>
  </si>
  <si>
    <t>049650</t>
  </si>
  <si>
    <t>Stricklett</t>
  </si>
  <si>
    <t>15332 Us Highway 52</t>
  </si>
  <si>
    <t>West Portsmouth</t>
  </si>
  <si>
    <t>45663</t>
  </si>
  <si>
    <t>Washington-Nile Local</t>
  </si>
  <si>
    <t>049668</t>
  </si>
  <si>
    <t>Knapp</t>
  </si>
  <si>
    <t>PO Box 340</t>
  </si>
  <si>
    <t>Wheelersburg</t>
  </si>
  <si>
    <t>45694</t>
  </si>
  <si>
    <t>Wheelersburg Local</t>
  </si>
  <si>
    <t>049684</t>
  </si>
  <si>
    <t>Laura</t>
  </si>
  <si>
    <t>Kagy</t>
  </si>
  <si>
    <t>13343 E US Highway 224</t>
  </si>
  <si>
    <t>Attica</t>
  </si>
  <si>
    <t>44807</t>
  </si>
  <si>
    <t>Seneca East Local</t>
  </si>
  <si>
    <t>049700</t>
  </si>
  <si>
    <t>Alvarado</t>
  </si>
  <si>
    <t>PO Box 400</t>
  </si>
  <si>
    <t>Bascom</t>
  </si>
  <si>
    <t>44809</t>
  </si>
  <si>
    <t>Hopewell-Loudon Local</t>
  </si>
  <si>
    <t>049726</t>
  </si>
  <si>
    <t>Anway</t>
  </si>
  <si>
    <t>7635 N County Rd 51</t>
  </si>
  <si>
    <t>Old Fort Local</t>
  </si>
  <si>
    <t>049767</t>
  </si>
  <si>
    <t>McPheron</t>
  </si>
  <si>
    <t>404 E State St</t>
  </si>
  <si>
    <t>Botkins</t>
  </si>
  <si>
    <t>45306</t>
  </si>
  <si>
    <t>Botkins Local</t>
  </si>
  <si>
    <t>049775</t>
  </si>
  <si>
    <t>Hobbs</t>
  </si>
  <si>
    <t>18800 Johnston Rd</t>
  </si>
  <si>
    <t>Fairlawn Local</t>
  </si>
  <si>
    <t>049809</t>
  </si>
  <si>
    <t>Reichert</t>
  </si>
  <si>
    <t>PO Box 849</t>
  </si>
  <si>
    <t>Jackson Center</t>
  </si>
  <si>
    <t>45334</t>
  </si>
  <si>
    <t>Jackson Center Local</t>
  </si>
  <si>
    <t>049833</t>
  </si>
  <si>
    <t>Milano</t>
  </si>
  <si>
    <t>4526 Ridge Ave SE</t>
  </si>
  <si>
    <t>Canton Local</t>
  </si>
  <si>
    <t>049841</t>
  </si>
  <si>
    <t>Broc</t>
  </si>
  <si>
    <t>Bidlack</t>
  </si>
  <si>
    <t>11885 Navarre Rd SW</t>
  </si>
  <si>
    <t>Navarre</t>
  </si>
  <si>
    <t>44662</t>
  </si>
  <si>
    <t>Fairless Local</t>
  </si>
  <si>
    <t>049874</t>
  </si>
  <si>
    <t>Shaffer</t>
  </si>
  <si>
    <t>407 E Main St</t>
  </si>
  <si>
    <t>Louisville</t>
  </si>
  <si>
    <t>44641</t>
  </si>
  <si>
    <t>Louisville City</t>
  </si>
  <si>
    <t>049882</t>
  </si>
  <si>
    <t>Knoll</t>
  </si>
  <si>
    <t>10320 Moulin Ave NE</t>
  </si>
  <si>
    <t>Marlington Local</t>
  </si>
  <si>
    <t>049890</t>
  </si>
  <si>
    <t>Chaddock</t>
  </si>
  <si>
    <t>406 East St</t>
  </si>
  <si>
    <t>Minerva</t>
  </si>
  <si>
    <t>44657</t>
  </si>
  <si>
    <t>Minerva Local</t>
  </si>
  <si>
    <t>049908</t>
  </si>
  <si>
    <t>Shreffler</t>
  </si>
  <si>
    <t>2309 Locust St S</t>
  </si>
  <si>
    <t>Canal Fulton</t>
  </si>
  <si>
    <t>44614</t>
  </si>
  <si>
    <t>049916</t>
  </si>
  <si>
    <t>Boggs</t>
  </si>
  <si>
    <t>310 Browning Ct N</t>
  </si>
  <si>
    <t>East Canton</t>
  </si>
  <si>
    <t>44730</t>
  </si>
  <si>
    <t>Osnaburg Local</t>
  </si>
  <si>
    <t>049924</t>
  </si>
  <si>
    <t>Beatty</t>
  </si>
  <si>
    <t>4201 13th St SW</t>
  </si>
  <si>
    <t>049932</t>
  </si>
  <si>
    <t>Brent</t>
  </si>
  <si>
    <t>May</t>
  </si>
  <si>
    <t>901 44th St NW</t>
  </si>
  <si>
    <t>Plain Local</t>
  </si>
  <si>
    <t>049940</t>
  </si>
  <si>
    <t>5362 State Route 183 NE</t>
  </si>
  <si>
    <t>Magnolia</t>
  </si>
  <si>
    <t>44643</t>
  </si>
  <si>
    <t>Sandy Valley Local</t>
  </si>
  <si>
    <t>049957</t>
  </si>
  <si>
    <t>Marconi</t>
  </si>
  <si>
    <t>1835 Manchester Ave NW</t>
  </si>
  <si>
    <t>44647</t>
  </si>
  <si>
    <t>Tuslaw Local</t>
  </si>
  <si>
    <t>049973</t>
  </si>
  <si>
    <t>4411 Quick Rd</t>
  </si>
  <si>
    <t>Peninsula</t>
  </si>
  <si>
    <t>44264</t>
  </si>
  <si>
    <t>Woodridge Local</t>
  </si>
  <si>
    <t>049981</t>
  </si>
  <si>
    <t>3797 Ridgewood Rd</t>
  </si>
  <si>
    <t>Copley</t>
  </si>
  <si>
    <t>44321</t>
  </si>
  <si>
    <t>Copley-Fairlawn City</t>
  </si>
  <si>
    <t>049999</t>
  </si>
  <si>
    <t>Russell</t>
  </si>
  <si>
    <t>Chaboudy</t>
  </si>
  <si>
    <t>2910 S Main St</t>
  </si>
  <si>
    <t>44319</t>
  </si>
  <si>
    <t>Coventry Local</t>
  </si>
  <si>
    <t>050005</t>
  </si>
  <si>
    <t>6075 Manchester Rd</t>
  </si>
  <si>
    <t>050013</t>
  </si>
  <si>
    <t>Miller II</t>
  </si>
  <si>
    <t>PO Box 218</t>
  </si>
  <si>
    <t>Green</t>
  </si>
  <si>
    <t>44232</t>
  </si>
  <si>
    <t>050021</t>
  </si>
  <si>
    <t>2400 Hudson Aurora Rd</t>
  </si>
  <si>
    <t>Hudson</t>
  </si>
  <si>
    <t>44236</t>
  </si>
  <si>
    <t>Hudson City</t>
  </si>
  <si>
    <t>050039</t>
  </si>
  <si>
    <t>1 S Cleveland Ave</t>
  </si>
  <si>
    <t>Mogadore Local</t>
  </si>
  <si>
    <t>050047</t>
  </si>
  <si>
    <t>9370 Olde Eight Rd</t>
  </si>
  <si>
    <t>Northfield</t>
  </si>
  <si>
    <t>44067</t>
  </si>
  <si>
    <t>Nordonia Hills City</t>
  </si>
  <si>
    <t>050054</t>
  </si>
  <si>
    <t>Montgomery</t>
  </si>
  <si>
    <t>Bath</t>
  </si>
  <si>
    <t>44210</t>
  </si>
  <si>
    <t>Revere Local</t>
  </si>
  <si>
    <t>050062</t>
  </si>
  <si>
    <t>Sincere</t>
  </si>
  <si>
    <t>2410 Massillon Rd</t>
  </si>
  <si>
    <t>050070</t>
  </si>
  <si>
    <t>Kathryn</t>
  </si>
  <si>
    <t>Powers</t>
  </si>
  <si>
    <t>11136 Ravenna Rd</t>
  </si>
  <si>
    <t>Twinsburg</t>
  </si>
  <si>
    <t>44087</t>
  </si>
  <si>
    <t>Twinsburg City</t>
  </si>
  <si>
    <t>050096</t>
  </si>
  <si>
    <t>Sheets</t>
  </si>
  <si>
    <t>2077 Park Rd W</t>
  </si>
  <si>
    <t>North Bloomfield</t>
  </si>
  <si>
    <t>44450</t>
  </si>
  <si>
    <t>Bloomfield-Mespo Local</t>
  </si>
  <si>
    <t>050112</t>
  </si>
  <si>
    <t>Dray</t>
  </si>
  <si>
    <t>PO Box 260</t>
  </si>
  <si>
    <t>Bristolville</t>
  </si>
  <si>
    <t>44402</t>
  </si>
  <si>
    <t>Bristol Local</t>
  </si>
  <si>
    <t>050120</t>
  </si>
  <si>
    <t>Velina</t>
  </si>
  <si>
    <t>614 Bedford Rd SE</t>
  </si>
  <si>
    <t>Brookfield</t>
  </si>
  <si>
    <t>44403</t>
  </si>
  <si>
    <t>Brookfield Local</t>
  </si>
  <si>
    <t>050138</t>
  </si>
  <si>
    <t>Hood</t>
  </si>
  <si>
    <t>5976 Mahoning Ave NW</t>
  </si>
  <si>
    <t>Champion Local</t>
  </si>
  <si>
    <t>050153</t>
  </si>
  <si>
    <t>Lowery</t>
  </si>
  <si>
    <t>4096 Cadwallader Sonk Rd</t>
  </si>
  <si>
    <t>Cortland</t>
  </si>
  <si>
    <t>44410</t>
  </si>
  <si>
    <t>Mathews Local</t>
  </si>
  <si>
    <t>050161</t>
  </si>
  <si>
    <t>Spicher</t>
  </si>
  <si>
    <t>8200 South St SE</t>
  </si>
  <si>
    <t>Howland Local</t>
  </si>
  <si>
    <t>050179</t>
  </si>
  <si>
    <t>Bair</t>
  </si>
  <si>
    <t>7119 State Route 7</t>
  </si>
  <si>
    <t>Kinsman</t>
  </si>
  <si>
    <t>44428</t>
  </si>
  <si>
    <t>Joseph Badger Local</t>
  </si>
  <si>
    <t>050187</t>
  </si>
  <si>
    <t>300 Hillman Dr</t>
  </si>
  <si>
    <t>Lakeview Local</t>
  </si>
  <si>
    <t>050195</t>
  </si>
  <si>
    <t>Nohra</t>
  </si>
  <si>
    <t>4115 Shady Rd</t>
  </si>
  <si>
    <t>Liberty Local</t>
  </si>
  <si>
    <t>050203</t>
  </si>
  <si>
    <t>Terry</t>
  </si>
  <si>
    <t>1824 Salt Springs Rd</t>
  </si>
  <si>
    <t>Lordstown Local</t>
  </si>
  <si>
    <t>050211</t>
  </si>
  <si>
    <t>2414 Greenville Rd</t>
  </si>
  <si>
    <t>Maplewood Local</t>
  </si>
  <si>
    <t>050229</t>
  </si>
  <si>
    <t>O'Connell</t>
  </si>
  <si>
    <t>600 Iowa Ave</t>
  </si>
  <si>
    <t>Mc Donald</t>
  </si>
  <si>
    <t>44437</t>
  </si>
  <si>
    <t>McDonald Local</t>
  </si>
  <si>
    <t>050237</t>
  </si>
  <si>
    <t>Rocco</t>
  </si>
  <si>
    <t>Nero</t>
  </si>
  <si>
    <t>2482 State Route 534</t>
  </si>
  <si>
    <t>Southington</t>
  </si>
  <si>
    <t>44470</t>
  </si>
  <si>
    <t>Southington Local</t>
  </si>
  <si>
    <t>050245</t>
  </si>
  <si>
    <t>Calderone</t>
  </si>
  <si>
    <t>1001 N Leavitt Rd</t>
  </si>
  <si>
    <t>Leavittsburg</t>
  </si>
  <si>
    <t>44430</t>
  </si>
  <si>
    <t>LaBrae Local</t>
  </si>
  <si>
    <t>050252</t>
  </si>
  <si>
    <t>Damon</t>
  </si>
  <si>
    <t>Dohar</t>
  </si>
  <si>
    <t>1334 Seaborn St</t>
  </si>
  <si>
    <t>Mineral Ridge</t>
  </si>
  <si>
    <t>44440</t>
  </si>
  <si>
    <t>Weathersfield Local</t>
  </si>
  <si>
    <t>050286</t>
  </si>
  <si>
    <t>Wentworth</t>
  </si>
  <si>
    <t>PO Box 171</t>
  </si>
  <si>
    <t>Gnadenhutten</t>
  </si>
  <si>
    <t>44629</t>
  </si>
  <si>
    <t>Indian Valley Local</t>
  </si>
  <si>
    <t>050294</t>
  </si>
  <si>
    <t>Cynthia</t>
  </si>
  <si>
    <t>140 N Bodmer Ave</t>
  </si>
  <si>
    <t>Strasburg</t>
  </si>
  <si>
    <t>44680</t>
  </si>
  <si>
    <t>Strasburg-Franklin Local</t>
  </si>
  <si>
    <t>050336</t>
  </si>
  <si>
    <t>Baird</t>
  </si>
  <si>
    <t>12920 State Route 739</t>
  </si>
  <si>
    <t>Richwood</t>
  </si>
  <si>
    <t>43344</t>
  </si>
  <si>
    <t>North Union Local School District</t>
  </si>
  <si>
    <t>050369</t>
  </si>
  <si>
    <t>Snyder</t>
  </si>
  <si>
    <t>15945 Middle Point Rd</t>
  </si>
  <si>
    <t>Lincolnview Local</t>
  </si>
  <si>
    <t>050393</t>
  </si>
  <si>
    <t>Rick</t>
  </si>
  <si>
    <t>Brooks</t>
  </si>
  <si>
    <t>307 W High St</t>
  </si>
  <si>
    <t>Mc Arthur</t>
  </si>
  <si>
    <t>45651</t>
  </si>
  <si>
    <t>Vinton County Local</t>
  </si>
  <si>
    <t>050401</t>
  </si>
  <si>
    <t>100 E Woodbury Dr</t>
  </si>
  <si>
    <t>Imagine Woodbury Academy</t>
  </si>
  <si>
    <t>012545</t>
  </si>
  <si>
    <t>050484</t>
  </si>
  <si>
    <t>Starcher</t>
  </si>
  <si>
    <t>510 5th St</t>
  </si>
  <si>
    <t>Beverly</t>
  </si>
  <si>
    <t>45715</t>
  </si>
  <si>
    <t>Fort Frye Local</t>
  </si>
  <si>
    <t>050492</t>
  </si>
  <si>
    <t>Rentsch</t>
  </si>
  <si>
    <t>44870 State Route 7</t>
  </si>
  <si>
    <t>New Matamoras</t>
  </si>
  <si>
    <t>45767</t>
  </si>
  <si>
    <t>Frontier Local</t>
  </si>
  <si>
    <t>050500</t>
  </si>
  <si>
    <t>Kyle</t>
  </si>
  <si>
    <t>Newton</t>
  </si>
  <si>
    <t>220 Sweetapple Rd</t>
  </si>
  <si>
    <t>45784</t>
  </si>
  <si>
    <t>Warren Local</t>
  </si>
  <si>
    <t>050534</t>
  </si>
  <si>
    <t>Stebly</t>
  </si>
  <si>
    <t>56 N Portage St</t>
  </si>
  <si>
    <t>Doylestown</t>
  </si>
  <si>
    <t>44230</t>
  </si>
  <si>
    <t>Chippewa Local</t>
  </si>
  <si>
    <t>050567</t>
  </si>
  <si>
    <t>O'Hare</t>
  </si>
  <si>
    <t>350 S Main St</t>
  </si>
  <si>
    <t>Creston</t>
  </si>
  <si>
    <t>44217</t>
  </si>
  <si>
    <t>Norwayne Local</t>
  </si>
  <si>
    <t>050575</t>
  </si>
  <si>
    <t>Layton</t>
  </si>
  <si>
    <t>7571 N Elyria Rd</t>
  </si>
  <si>
    <t>West Salem</t>
  </si>
  <si>
    <t>44287</t>
  </si>
  <si>
    <t>050583</t>
  </si>
  <si>
    <t>9048 Dover Rd</t>
  </si>
  <si>
    <t>Apple Creek</t>
  </si>
  <si>
    <t>44606</t>
  </si>
  <si>
    <t>050591</t>
  </si>
  <si>
    <t>Schindewolf</t>
  </si>
  <si>
    <t>3205 Shreve Rd</t>
  </si>
  <si>
    <t>Triway Local</t>
  </si>
  <si>
    <t>050625</t>
  </si>
  <si>
    <t>802 W Indiana St</t>
  </si>
  <si>
    <t>Edon</t>
  </si>
  <si>
    <t>43518</t>
  </si>
  <si>
    <t>Edon Northwest Local</t>
  </si>
  <si>
    <t>050633</t>
  </si>
  <si>
    <t>Long</t>
  </si>
  <si>
    <t>1401 W Jackson St</t>
  </si>
  <si>
    <t>West Unity</t>
  </si>
  <si>
    <t>43570</t>
  </si>
  <si>
    <t>Millcreek-West Unity Local</t>
  </si>
  <si>
    <t>050641</t>
  </si>
  <si>
    <t>Hanak</t>
  </si>
  <si>
    <t>400 E Baubice St</t>
  </si>
  <si>
    <t>Pioneer</t>
  </si>
  <si>
    <t>43554</t>
  </si>
  <si>
    <t>North Central Local</t>
  </si>
  <si>
    <t>050658</t>
  </si>
  <si>
    <t>Nate</t>
  </si>
  <si>
    <t>400 S Defiance St</t>
  </si>
  <si>
    <t>Stryker</t>
  </si>
  <si>
    <t>43557</t>
  </si>
  <si>
    <t>Stryker Local</t>
  </si>
  <si>
    <t>050674</t>
  </si>
  <si>
    <t>Welker</t>
  </si>
  <si>
    <t>4800 Sugar Ridge Rd</t>
  </si>
  <si>
    <t>Pemberville</t>
  </si>
  <si>
    <t>43450</t>
  </si>
  <si>
    <t>Eastwood Local</t>
  </si>
  <si>
    <t>050682</t>
  </si>
  <si>
    <t>Tony</t>
  </si>
  <si>
    <t>Borton</t>
  </si>
  <si>
    <t>7650 Jerry City Rd</t>
  </si>
  <si>
    <t>Bloomdale</t>
  </si>
  <si>
    <t>44817</t>
  </si>
  <si>
    <t>Elmwood Local</t>
  </si>
  <si>
    <t>050690</t>
  </si>
  <si>
    <t>Witt</t>
  </si>
  <si>
    <t>28090 Lemoyne Rd</t>
  </si>
  <si>
    <t>Millbury</t>
  </si>
  <si>
    <t>43447</t>
  </si>
  <si>
    <t>Lake Local</t>
  </si>
  <si>
    <t>050708</t>
  </si>
  <si>
    <t>Delaney</t>
  </si>
  <si>
    <t>201 S Main St</t>
  </si>
  <si>
    <t>North Baltimore</t>
  </si>
  <si>
    <t>45872</t>
  </si>
  <si>
    <t>North Baltimore Local</t>
  </si>
  <si>
    <t>050716</t>
  </si>
  <si>
    <t>500 Lemoyne Rd</t>
  </si>
  <si>
    <t>Northwood</t>
  </si>
  <si>
    <t>43619</t>
  </si>
  <si>
    <t>Northwood Local Schools</t>
  </si>
  <si>
    <t>050724</t>
  </si>
  <si>
    <t>Koch</t>
  </si>
  <si>
    <t>18505 Tontogany Creek Rd Ste 1</t>
  </si>
  <si>
    <t>Otsego Local</t>
  </si>
  <si>
    <t>061903</t>
  </si>
  <si>
    <t>Seas</t>
  </si>
  <si>
    <t>141 Lloyd Rd</t>
  </si>
  <si>
    <t>West Union</t>
  </si>
  <si>
    <t>45693</t>
  </si>
  <si>
    <t>Adams County Ohio Valley Local</t>
  </si>
  <si>
    <t>065680</t>
  </si>
  <si>
    <t>Jude</t>
  </si>
  <si>
    <t>Meyers</t>
  </si>
  <si>
    <t>4836 State Route 325</t>
  </si>
  <si>
    <t>Patriot</t>
  </si>
  <si>
    <t>45658</t>
  </si>
  <si>
    <t>Gallia County Local</t>
  </si>
  <si>
    <t>069682</t>
  </si>
  <si>
    <t>Pittis</t>
  </si>
  <si>
    <t>PO Box 128</t>
  </si>
  <si>
    <t>Old Washington</t>
  </si>
  <si>
    <t>43768</t>
  </si>
  <si>
    <t>East Guernsey Local</t>
  </si>
  <si>
    <t>091397</t>
  </si>
  <si>
    <t>Derringer</t>
  </si>
  <si>
    <t>436 N Commerce St</t>
  </si>
  <si>
    <t>Lewisburg</t>
  </si>
  <si>
    <t>45338</t>
  </si>
  <si>
    <t>Tri-County North Local</t>
  </si>
  <si>
    <t>123257</t>
  </si>
  <si>
    <t>Hackett</t>
  </si>
  <si>
    <t>4656 Heaton Rd</t>
  </si>
  <si>
    <t>Imagine Columbus Primary School</t>
  </si>
  <si>
    <t>014139</t>
  </si>
  <si>
    <t>2405 Romig Rd</t>
  </si>
  <si>
    <t>Imagine Leadership Academy</t>
  </si>
  <si>
    <t>014121</t>
  </si>
  <si>
    <t>Lavalley</t>
  </si>
  <si>
    <t>4234 Monroe St</t>
  </si>
  <si>
    <t>Hope Learning Academy of Toledo</t>
  </si>
  <si>
    <t>014091</t>
  </si>
  <si>
    <t>Shannan</t>
  </si>
  <si>
    <t>Jones</t>
  </si>
  <si>
    <t>1850 Bostwick Rd</t>
  </si>
  <si>
    <t>Berwyn East Academy</t>
  </si>
  <si>
    <t>014090</t>
  </si>
  <si>
    <t>Calvin</t>
  </si>
  <si>
    <t>Burney Jr</t>
  </si>
  <si>
    <t>3248 Warsaw St</t>
  </si>
  <si>
    <t>Rise &amp; Shine Academy</t>
  </si>
  <si>
    <t>013999</t>
  </si>
  <si>
    <t>3600 Crocker Rd</t>
  </si>
  <si>
    <t>Albert Einstein Academy for Letters, Arts and Sciences-Ohio</t>
  </si>
  <si>
    <t>013994</t>
  </si>
  <si>
    <t>Dessa</t>
  </si>
  <si>
    <t>Harris</t>
  </si>
  <si>
    <t>728 Parkside Blvd</t>
  </si>
  <si>
    <t>Academy of Educational Excellence</t>
  </si>
  <si>
    <t>013195</t>
  </si>
  <si>
    <t>Brenda</t>
  </si>
  <si>
    <t>Luhring</t>
  </si>
  <si>
    <t>928 W Market St Ste B</t>
  </si>
  <si>
    <t>North Central Academy</t>
  </si>
  <si>
    <t>012054</t>
  </si>
  <si>
    <t>Sutherland</t>
  </si>
  <si>
    <t>1456 Park Ave W</t>
  </si>
  <si>
    <t>Ontario</t>
  </si>
  <si>
    <t>The Richland School of Academic Arts</t>
  </si>
  <si>
    <t>011967</t>
  </si>
  <si>
    <t>Bardall</t>
  </si>
  <si>
    <t>101 E Main St</t>
  </si>
  <si>
    <t>Freeport</t>
  </si>
  <si>
    <t>43973</t>
  </si>
  <si>
    <t>Lakeland Academy Community School</t>
  </si>
  <si>
    <t>011511</t>
  </si>
  <si>
    <t>Midnimo Cross Cultural Community School</t>
  </si>
  <si>
    <t>000780</t>
  </si>
  <si>
    <t>1500 W 3rd Ave</t>
  </si>
  <si>
    <t>Educational Academy for Boys &amp; Girls</t>
  </si>
  <si>
    <t>000779</t>
  </si>
  <si>
    <t>132746</t>
  </si>
  <si>
    <t>4700 Central Ave</t>
  </si>
  <si>
    <t>Summit Acdy Comm Schl for Alternative Learners of Middletown</t>
  </si>
  <si>
    <t>132761</t>
  </si>
  <si>
    <t>1694 Pawnee Dr</t>
  </si>
  <si>
    <t>Xenia</t>
  </si>
  <si>
    <t>45385</t>
  </si>
  <si>
    <t>Summit Academy Community School Alternative Learners -Xenia</t>
  </si>
  <si>
    <t>132779</t>
  </si>
  <si>
    <t>464 S Hawkins Ave Ste 100</t>
  </si>
  <si>
    <t>Summit Academy Akron Middle School</t>
  </si>
  <si>
    <t>132795</t>
  </si>
  <si>
    <t>821 N Limestone St</t>
  </si>
  <si>
    <t>45503</t>
  </si>
  <si>
    <t>Cliff Park High School</t>
  </si>
  <si>
    <t>132803</t>
  </si>
  <si>
    <t>4720 Roosevelt Blvd</t>
  </si>
  <si>
    <t>Marshall High School</t>
  </si>
  <si>
    <t>132944</t>
  </si>
  <si>
    <t>5656 Springboro Pike</t>
  </si>
  <si>
    <t>Miami Valley Academies</t>
  </si>
  <si>
    <t>132951</t>
  </si>
  <si>
    <t>5983 W 54th St</t>
  </si>
  <si>
    <t>44129</t>
  </si>
  <si>
    <t>Constellation Schools: Lorain Community Elementary</t>
  </si>
  <si>
    <t>132969</t>
  </si>
  <si>
    <t>300 N Abbe Rd</t>
  </si>
  <si>
    <t>Constellation Schools: Elyria Community</t>
  </si>
  <si>
    <t>132985</t>
  </si>
  <si>
    <t>Leigh</t>
  </si>
  <si>
    <t>1183 Essex Ave</t>
  </si>
  <si>
    <t>Youthbuild Columbus Community</t>
  </si>
  <si>
    <t>132993</t>
  </si>
  <si>
    <t>16210 Lorain Ave</t>
  </si>
  <si>
    <t>Constellation Schools: Westpark Community Elementary</t>
  </si>
  <si>
    <t>133256</t>
  </si>
  <si>
    <t>7667 Day Dr Fl 1ST</t>
  </si>
  <si>
    <t>Constellation Schools: Parma Community</t>
  </si>
  <si>
    <t>133264</t>
  </si>
  <si>
    <t>Leando</t>
  </si>
  <si>
    <t>Davenport</t>
  </si>
  <si>
    <t>608 E Mcmillan St</t>
  </si>
  <si>
    <t>45206</t>
  </si>
  <si>
    <t>Dohn Community</t>
  </si>
  <si>
    <t>133280</t>
  </si>
  <si>
    <t>Horrocks</t>
  </si>
  <si>
    <t>4000 Washington Park Blvd</t>
  </si>
  <si>
    <t>Newburgh Heights</t>
  </si>
  <si>
    <t>Washington Park Community School</t>
  </si>
  <si>
    <t>133306</t>
  </si>
  <si>
    <t>1620 Market Ave S</t>
  </si>
  <si>
    <t>Summit Academy Community School for Alternative Learn-Canton</t>
  </si>
  <si>
    <t>133322</t>
  </si>
  <si>
    <t>2140 E 36th St</t>
  </si>
  <si>
    <t>44055</t>
  </si>
  <si>
    <t>Summit Academy Community School Alternative Learners-Lorain</t>
  </si>
  <si>
    <t>133330</t>
  </si>
  <si>
    <t>French</t>
  </si>
  <si>
    <t>6000 Ridge Ave</t>
  </si>
  <si>
    <t>45213</t>
  </si>
  <si>
    <t>T.C.P. World Academy</t>
  </si>
  <si>
    <t>133348</t>
  </si>
  <si>
    <t>627 Salem Ave</t>
  </si>
  <si>
    <t>Richard Allen Preparatory</t>
  </si>
  <si>
    <t>133413</t>
  </si>
  <si>
    <t>Brittny</t>
  </si>
  <si>
    <t>Pierson</t>
  </si>
  <si>
    <t>3700 S High St Ste 95</t>
  </si>
  <si>
    <t>Electronic Classroom Of Tomorrow</t>
  </si>
  <si>
    <t>133421</t>
  </si>
  <si>
    <t>Graham School, The</t>
  </si>
  <si>
    <t>133439</t>
  </si>
  <si>
    <t>Natalee</t>
  </si>
  <si>
    <t>6015 E Walnut St</t>
  </si>
  <si>
    <t>Cornerstone Academy Community School</t>
  </si>
  <si>
    <t>133454</t>
  </si>
  <si>
    <t>Tess</t>
  </si>
  <si>
    <t>Mitchner Asinjo</t>
  </si>
  <si>
    <t>1416 W Riverview Ave</t>
  </si>
  <si>
    <t>Dayton Leadership Academies-Dayton View Campus</t>
  </si>
  <si>
    <t>133488</t>
  </si>
  <si>
    <t>458 Franklin St SE</t>
  </si>
  <si>
    <t>River Gate High School</t>
  </si>
  <si>
    <t>133504</t>
  </si>
  <si>
    <t>Glenda</t>
  </si>
  <si>
    <t>3595 Washington Ave</t>
  </si>
  <si>
    <t>45229</t>
  </si>
  <si>
    <t>Phoenix Community Learning Ctr</t>
  </si>
  <si>
    <t>133512</t>
  </si>
  <si>
    <t>Guyton</t>
  </si>
  <si>
    <t>Mathews III</t>
  </si>
  <si>
    <t>1425 Linn St</t>
  </si>
  <si>
    <t>Cincinnati College Preparatory Academy</t>
  </si>
  <si>
    <t>133538</t>
  </si>
  <si>
    <t>92 N Union St</t>
  </si>
  <si>
    <t>Edge Academy, The</t>
  </si>
  <si>
    <t>133561</t>
  </si>
  <si>
    <t>Tijuana</t>
  </si>
  <si>
    <t>3500 Refugee Rd</t>
  </si>
  <si>
    <t>Millennium Community School</t>
  </si>
  <si>
    <t>133587</t>
  </si>
  <si>
    <t>2503 Leland Ave</t>
  </si>
  <si>
    <t>Summit Academy Akron Elementary School</t>
  </si>
  <si>
    <t>133629</t>
  </si>
  <si>
    <t>6000 S Marginal Rd</t>
  </si>
  <si>
    <t>Horizon Science Acad Cleveland</t>
  </si>
  <si>
    <t>133660</t>
  </si>
  <si>
    <t>1070 Morse Rd</t>
  </si>
  <si>
    <t>Horizon Science Academy Columbus</t>
  </si>
  <si>
    <t>133678</t>
  </si>
  <si>
    <t>3280 River Rd</t>
  </si>
  <si>
    <t>45204</t>
  </si>
  <si>
    <t>Riverside Academy</t>
  </si>
  <si>
    <t>133736</t>
  </si>
  <si>
    <t>184 Salem Ave</t>
  </si>
  <si>
    <t>Richard Allen Academy</t>
  </si>
  <si>
    <t>133785</t>
  </si>
  <si>
    <t>2612 Gilbert Ave</t>
  </si>
  <si>
    <t>Life Skills Ctr Of Cincinnati</t>
  </si>
  <si>
    <t>133801</t>
  </si>
  <si>
    <t>3405 Market St</t>
  </si>
  <si>
    <t>Life Skills Ctr Of Youngstown</t>
  </si>
  <si>
    <t>133819</t>
  </si>
  <si>
    <t>4215 Robert Ave</t>
  </si>
  <si>
    <t>Lincoln Preparatory Academy</t>
  </si>
  <si>
    <t>133835</t>
  </si>
  <si>
    <t>Manke</t>
  </si>
  <si>
    <t>3122 Euclid Ave</t>
  </si>
  <si>
    <t>Invictus High School</t>
  </si>
  <si>
    <t>133868</t>
  </si>
  <si>
    <t>275 W Market St</t>
  </si>
  <si>
    <t>44303</t>
  </si>
  <si>
    <t>Towpath Trail High School</t>
  </si>
  <si>
    <t>133942</t>
  </si>
  <si>
    <t>Mead</t>
  </si>
  <si>
    <t>333 14th St</t>
  </si>
  <si>
    <t>Toledo School For The Arts</t>
  </si>
  <si>
    <t>133959</t>
  </si>
  <si>
    <t>Dayton Leadership Academies-Early Learning Academy</t>
  </si>
  <si>
    <t>134072</t>
  </si>
  <si>
    <t>Rachael</t>
  </si>
  <si>
    <t>50 Essex St</t>
  </si>
  <si>
    <t>Youngstown Community School</t>
  </si>
  <si>
    <t>134098</t>
  </si>
  <si>
    <t>4430 State Rd</t>
  </si>
  <si>
    <t>Constellation Schools: Old Brooklyn Community Elementary</t>
  </si>
  <si>
    <t>134122</t>
  </si>
  <si>
    <t>Walters</t>
  </si>
  <si>
    <t>3020 Tremainsville Rd</t>
  </si>
  <si>
    <t>Autism Model School</t>
  </si>
  <si>
    <t>134148</t>
  </si>
  <si>
    <t>Kristy</t>
  </si>
  <si>
    <t>Sprague</t>
  </si>
  <si>
    <t>824 6th St</t>
  </si>
  <si>
    <t>Aurora Academy</t>
  </si>
  <si>
    <t>134197</t>
  </si>
  <si>
    <t>April</t>
  </si>
  <si>
    <t>Hart</t>
  </si>
  <si>
    <t>4265 Northfield Rd</t>
  </si>
  <si>
    <t>Highland Hills</t>
  </si>
  <si>
    <t>Green Inspiration Academy</t>
  </si>
  <si>
    <t>134213</t>
  </si>
  <si>
    <t>88 Kent St</t>
  </si>
  <si>
    <t>Middlebury Academy</t>
  </si>
  <si>
    <t>134221</t>
  </si>
  <si>
    <t>2199 5th St SW</t>
  </si>
  <si>
    <t>44314</t>
  </si>
  <si>
    <t>Colonial Prep Academy</t>
  </si>
  <si>
    <t>134247</t>
  </si>
  <si>
    <t>Crystal</t>
  </si>
  <si>
    <t>Gilbert-Williams</t>
  </si>
  <si>
    <t>320 S Main St</t>
  </si>
  <si>
    <t>City Day Community School</t>
  </si>
  <si>
    <t>139303</t>
  </si>
  <si>
    <t>Cagwin</t>
  </si>
  <si>
    <t>500 Yankee Rd</t>
  </si>
  <si>
    <t>Monroe</t>
  </si>
  <si>
    <t>45050</t>
  </si>
  <si>
    <t>Monroe Local</t>
  </si>
  <si>
    <t>142901</t>
  </si>
  <si>
    <t>1100 Cleveland Ave NW</t>
  </si>
  <si>
    <t>Life Skills Center of Canton</t>
  </si>
  <si>
    <t>142919</t>
  </si>
  <si>
    <t>2015 W River Rd N</t>
  </si>
  <si>
    <t>Life Skills Center of Elyria</t>
  </si>
  <si>
    <t>142927</t>
  </si>
  <si>
    <t>Donnie</t>
  </si>
  <si>
    <t>Musick</t>
  </si>
  <si>
    <t>190 Southwood Ave</t>
  </si>
  <si>
    <t>Focus Learning Academy of Southwest Columbus</t>
  </si>
  <si>
    <t>142935</t>
  </si>
  <si>
    <t>Krisha</t>
  </si>
  <si>
    <t>Baxter</t>
  </si>
  <si>
    <t>4480 Refugee Rd</t>
  </si>
  <si>
    <t>Focus Learning Academy of Southeastern Columbus</t>
  </si>
  <si>
    <t>142968</t>
  </si>
  <si>
    <t>4310 E 71st St</t>
  </si>
  <si>
    <t>Hope Academy Northcoast</t>
  </si>
  <si>
    <t>143115</t>
  </si>
  <si>
    <t>Couts</t>
  </si>
  <si>
    <t>354 Mound St</t>
  </si>
  <si>
    <t>Mound Street IT Careers Academy</t>
  </si>
  <si>
    <t>143123</t>
  </si>
  <si>
    <t>Mound Street Military Careers Academy</t>
  </si>
  <si>
    <t>143131</t>
  </si>
  <si>
    <t>Mound Street Health Careers Academy</t>
  </si>
  <si>
    <t>143172</t>
  </si>
  <si>
    <t>Mouhamed</t>
  </si>
  <si>
    <t>Tarazi</t>
  </si>
  <si>
    <t>2439 Fuji Dr</t>
  </si>
  <si>
    <t>International Acad Of Columbus</t>
  </si>
  <si>
    <t>143198</t>
  </si>
  <si>
    <t>Kountz</t>
  </si>
  <si>
    <t>310 N Wilson Rd</t>
  </si>
  <si>
    <t>Great Western Academy</t>
  </si>
  <si>
    <t>143206</t>
  </si>
  <si>
    <t>Widner</t>
  </si>
  <si>
    <t>3100 Shiloh Springs Rd</t>
  </si>
  <si>
    <t>Trotwood Fitness &amp; Prep Acad</t>
  </si>
  <si>
    <t>143214</t>
  </si>
  <si>
    <t>816 2nd Ave</t>
  </si>
  <si>
    <t>Middletown Fitness &amp; Prep Acad</t>
  </si>
  <si>
    <t>143297</t>
  </si>
  <si>
    <t>110 Arco Dr</t>
  </si>
  <si>
    <t>The Autism Academy Of Learning</t>
  </si>
  <si>
    <t>143305</t>
  </si>
  <si>
    <t>100 Executive Dr</t>
  </si>
  <si>
    <t>Treca Digital Academy</t>
  </si>
  <si>
    <t>143313</t>
  </si>
  <si>
    <t>13111 Crossburn Ave</t>
  </si>
  <si>
    <t>West Preparatory Academy</t>
  </si>
  <si>
    <t>143396</t>
  </si>
  <si>
    <t>DAVID</t>
  </si>
  <si>
    <t>BOWLIN</t>
  </si>
  <si>
    <t>1830 Adams St</t>
  </si>
  <si>
    <t>43624</t>
  </si>
  <si>
    <t>Alternative Education Academy</t>
  </si>
  <si>
    <t>143479</t>
  </si>
  <si>
    <t>15204 Puritas Ave</t>
  </si>
  <si>
    <t>Constellation Schools: Puritas Community Elementary</t>
  </si>
  <si>
    <t>143487</t>
  </si>
  <si>
    <t>3200 W 65th St</t>
  </si>
  <si>
    <t>Constellation Schools: Stockyard Community Elementary</t>
  </si>
  <si>
    <t>143529</t>
  </si>
  <si>
    <t>Renaldo</t>
  </si>
  <si>
    <t>O'Neal</t>
  </si>
  <si>
    <t>3901 Turner Rd</t>
  </si>
  <si>
    <t>North Dayton School Of Science &amp; Discovery</t>
  </si>
  <si>
    <t>143552</t>
  </si>
  <si>
    <t>Julie</t>
  </si>
  <si>
    <t>1430 Idaho St</t>
  </si>
  <si>
    <t>Eagle Academy</t>
  </si>
  <si>
    <t>143560</t>
  </si>
  <si>
    <t>Richard Allen Academy II</t>
  </si>
  <si>
    <t>143578</t>
  </si>
  <si>
    <t>1206 Shuler Ave</t>
  </si>
  <si>
    <t>Richard Allen Academy III</t>
  </si>
  <si>
    <t>143610</t>
  </si>
  <si>
    <t>Gatto</t>
  </si>
  <si>
    <t>4401 Hilton Corporate Dr</t>
  </si>
  <si>
    <t>Arts &amp; College Preparatory Academy</t>
  </si>
  <si>
    <t>143644</t>
  </si>
  <si>
    <t>Bowman</t>
  </si>
  <si>
    <t>224 Marshall St</t>
  </si>
  <si>
    <t>Sciotoville</t>
  </si>
  <si>
    <t>148999</t>
  </si>
  <si>
    <t>Hiscox</t>
  </si>
  <si>
    <t>7401 Market St RM 519</t>
  </si>
  <si>
    <t>Mahoning Unlimited Classroom</t>
  </si>
  <si>
    <t>149047</t>
  </si>
  <si>
    <t>Patricia</t>
  </si>
  <si>
    <t>890 W 4th St</t>
  </si>
  <si>
    <t>Goal Digital Academy</t>
  </si>
  <si>
    <t>149054</t>
  </si>
  <si>
    <t>Daugherty</t>
  </si>
  <si>
    <t>133 Merriman Rd</t>
  </si>
  <si>
    <t>Akron Digital Academy</t>
  </si>
  <si>
    <t>149302</t>
  </si>
  <si>
    <t>Life Skills Center Of Toledo</t>
  </si>
  <si>
    <t>151175</t>
  </si>
  <si>
    <t>Mindy</t>
  </si>
  <si>
    <t>Schulz</t>
  </si>
  <si>
    <t>522 W North St</t>
  </si>
  <si>
    <t>West Central Learning Academy II</t>
  </si>
  <si>
    <t>151191</t>
  </si>
  <si>
    <t>5130 Warrensville Center Rd</t>
  </si>
  <si>
    <t>The Capella Institute</t>
  </si>
  <si>
    <t>151209</t>
  </si>
  <si>
    <t>12201 Larchmere Blvd</t>
  </si>
  <si>
    <t>Life Skills Of Northeast Ohio</t>
  </si>
  <si>
    <t>044289</t>
  </si>
  <si>
    <t>Kenji</t>
  </si>
  <si>
    <t>Matsudo</t>
  </si>
  <si>
    <t>7465 Loannes Dr</t>
  </si>
  <si>
    <t>Madeira City</t>
  </si>
  <si>
    <t>044362</t>
  </si>
  <si>
    <t>Cramer</t>
  </si>
  <si>
    <t>716 Askin St</t>
  </si>
  <si>
    <t>Maumee City</t>
  </si>
  <si>
    <t>044438</t>
  </si>
  <si>
    <t>Fogo</t>
  </si>
  <si>
    <t>701 Briarheath Ave Ste 108</t>
  </si>
  <si>
    <t>Napoleon</t>
  </si>
  <si>
    <t>43545</t>
  </si>
  <si>
    <t>Napoleon Area City</t>
  </si>
  <si>
    <t>044586</t>
  </si>
  <si>
    <t>KYLE</t>
  </si>
  <si>
    <t>RAMEY</t>
  </si>
  <si>
    <t>20 Rubicon Rd</t>
  </si>
  <si>
    <t>45409</t>
  </si>
  <si>
    <t>Oakwood City</t>
  </si>
  <si>
    <t>044701</t>
  </si>
  <si>
    <t>Shoaf</t>
  </si>
  <si>
    <t>1101 Morewood Pkwy</t>
  </si>
  <si>
    <t>Rocky River</t>
  </si>
  <si>
    <t>44116</t>
  </si>
  <si>
    <t>Rocky River City</t>
  </si>
  <si>
    <t>044727</t>
  </si>
  <si>
    <t>Overman</t>
  </si>
  <si>
    <t>100 W Spring St</t>
  </si>
  <si>
    <t>Saint Marys</t>
  </si>
  <si>
    <t>45885</t>
  </si>
  <si>
    <t>St Marys City</t>
  </si>
  <si>
    <t>044776</t>
  </si>
  <si>
    <t>Tarvin</t>
  </si>
  <si>
    <t>25 High School Ave</t>
  </si>
  <si>
    <t>Shelby</t>
  </si>
  <si>
    <t>44875</t>
  </si>
  <si>
    <t>Shelby City</t>
  </si>
  <si>
    <t>045310</t>
  </si>
  <si>
    <t>310 N 2nd St</t>
  </si>
  <si>
    <t>Coldwater</t>
  </si>
  <si>
    <t>45828</t>
  </si>
  <si>
    <t>Coldwater Exempted Village</t>
  </si>
  <si>
    <t>045336</t>
  </si>
  <si>
    <t>CHARLES</t>
  </si>
  <si>
    <t>GOODING</t>
  </si>
  <si>
    <t>807 Chestnut St</t>
  </si>
  <si>
    <t>Covington</t>
  </si>
  <si>
    <t>45318</t>
  </si>
  <si>
    <t>Covington Exempted Village</t>
  </si>
  <si>
    <t>045393</t>
  </si>
  <si>
    <t>PO Box 417</t>
  </si>
  <si>
    <t>Granville</t>
  </si>
  <si>
    <t>43023</t>
  </si>
  <si>
    <t>Granville Exempted Village</t>
  </si>
  <si>
    <t>045583</t>
  </si>
  <si>
    <t>Hosler</t>
  </si>
  <si>
    <t>140 E Indiana Ave</t>
  </si>
  <si>
    <t>Perrysburg</t>
  </si>
  <si>
    <t>43551</t>
  </si>
  <si>
    <t>Perrysburg Exempted Village</t>
  </si>
  <si>
    <t>045633</t>
  </si>
  <si>
    <t>Moran</t>
  </si>
  <si>
    <t>PO Box 313</t>
  </si>
  <si>
    <t>Versailles</t>
  </si>
  <si>
    <t>45380</t>
  </si>
  <si>
    <t>Versailles Exempted Village</t>
  </si>
  <si>
    <t>045807</t>
  </si>
  <si>
    <t>Fuge</t>
  </si>
  <si>
    <t>2500 Wisher Dr</t>
  </si>
  <si>
    <t>Spencerville</t>
  </si>
  <si>
    <t>45887</t>
  </si>
  <si>
    <t>Spencerville Local</t>
  </si>
  <si>
    <t>045823</t>
  </si>
  <si>
    <t>Dickerson</t>
  </si>
  <si>
    <t>485 Township Road 1902</t>
  </si>
  <si>
    <t>Jeromesville</t>
  </si>
  <si>
    <t>44840</t>
  </si>
  <si>
    <t>Hillsdale Local</t>
  </si>
  <si>
    <t>045948</t>
  </si>
  <si>
    <t>Boeke</t>
  </si>
  <si>
    <t>50 E 7th St</t>
  </si>
  <si>
    <t>Minster</t>
  </si>
  <si>
    <t>45865</t>
  </si>
  <si>
    <t>Minster Local</t>
  </si>
  <si>
    <t>045955</t>
  </si>
  <si>
    <t>Schrader</t>
  </si>
  <si>
    <t>901 E Monroe St</t>
  </si>
  <si>
    <t>New Bremen</t>
  </si>
  <si>
    <t>45869</t>
  </si>
  <si>
    <t>New Bremen Local</t>
  </si>
  <si>
    <t>045963</t>
  </si>
  <si>
    <t>Waterman</t>
  </si>
  <si>
    <t>345 S Main St</t>
  </si>
  <si>
    <t>New Knoxville</t>
  </si>
  <si>
    <t>45871</t>
  </si>
  <si>
    <t>New Knoxville Local</t>
  </si>
  <si>
    <t>046110</t>
  </si>
  <si>
    <t>5572 Princeton Rd</t>
  </si>
  <si>
    <t>Liberty Township</t>
  </si>
  <si>
    <t>046557</t>
  </si>
  <si>
    <t>Evans</t>
  </si>
  <si>
    <t>4820 E 71st St</t>
  </si>
  <si>
    <t>Cuyahoga Heights</t>
  </si>
  <si>
    <t>Cuyahoga Heights Local</t>
  </si>
  <si>
    <t>046607</t>
  </si>
  <si>
    <t>Regano</t>
  </si>
  <si>
    <t>33800 Inwood Dr</t>
  </si>
  <si>
    <t>Solon</t>
  </si>
  <si>
    <t>44139</t>
  </si>
  <si>
    <t>Solon City</t>
  </si>
  <si>
    <t>046623</t>
  </si>
  <si>
    <t>Atchley</t>
  </si>
  <si>
    <t>PO Box 279</t>
  </si>
  <si>
    <t>Ansonia</t>
  </si>
  <si>
    <t>45303</t>
  </si>
  <si>
    <t>Ansonia Local</t>
  </si>
  <si>
    <t>046649</t>
  </si>
  <si>
    <t>PO Box 78</t>
  </si>
  <si>
    <t>Pitsburg</t>
  </si>
  <si>
    <t>45358</t>
  </si>
  <si>
    <t>Franklin Monroe Local</t>
  </si>
  <si>
    <t>047191</t>
  </si>
  <si>
    <t>Santilli</t>
  </si>
  <si>
    <t>17419 Snyder Rd</t>
  </si>
  <si>
    <t>44023</t>
  </si>
  <si>
    <t>Kenston Local</t>
  </si>
  <si>
    <t>047340</t>
  </si>
  <si>
    <t>Prebles</t>
  </si>
  <si>
    <t>7946 Beechmont Ave</t>
  </si>
  <si>
    <t>45255</t>
  </si>
  <si>
    <t>Forest Hills Local</t>
  </si>
  <si>
    <t>047415</t>
  </si>
  <si>
    <t>Kidder</t>
  </si>
  <si>
    <t>19033 State Route 12</t>
  </si>
  <si>
    <t>Arcadia</t>
  </si>
  <si>
    <t>44804</t>
  </si>
  <si>
    <t>Arcadia Local</t>
  </si>
  <si>
    <t>047423</t>
  </si>
  <si>
    <t>Haught</t>
  </si>
  <si>
    <t>336 S Main St</t>
  </si>
  <si>
    <t>Arlington</t>
  </si>
  <si>
    <t>45814</t>
  </si>
  <si>
    <t>Arlington Local</t>
  </si>
  <si>
    <t>047449</t>
  </si>
  <si>
    <t>Ronald</t>
  </si>
  <si>
    <t>Kowalski</t>
  </si>
  <si>
    <t>9190 County Road 9</t>
  </si>
  <si>
    <t>Liberty-Benton Local</t>
  </si>
  <si>
    <t>047464</t>
  </si>
  <si>
    <t>Myers</t>
  </si>
  <si>
    <t>217 S Main St</t>
  </si>
  <si>
    <t>Van Buren</t>
  </si>
  <si>
    <t>45889</t>
  </si>
  <si>
    <t>Van Buren Local</t>
  </si>
  <si>
    <t>047571</t>
  </si>
  <si>
    <t>801 Joe E Brown Ave</t>
  </si>
  <si>
    <t>Holgate</t>
  </si>
  <si>
    <t>43527</t>
  </si>
  <si>
    <t>Holgate Local</t>
  </si>
  <si>
    <t>047878</t>
  </si>
  <si>
    <t>Wade</t>
  </si>
  <si>
    <t>9252 Chillicothe Rd</t>
  </si>
  <si>
    <t>Kirtland</t>
  </si>
  <si>
    <t>44094</t>
  </si>
  <si>
    <t>Kirtland Local</t>
  </si>
  <si>
    <t>048074</t>
  </si>
  <si>
    <t>Harmon</t>
  </si>
  <si>
    <t>4740 County Road 26</t>
  </si>
  <si>
    <t>Benjamin Logan Local</t>
  </si>
  <si>
    <t>048215</t>
  </si>
  <si>
    <t>3600 Indian Rd</t>
  </si>
  <si>
    <t>Ottawa Hills Local</t>
  </si>
  <si>
    <t>048363</t>
  </si>
  <si>
    <t>11300 Columbiana Canfield Rd Ste B</t>
  </si>
  <si>
    <t>South Range Local</t>
  </si>
  <si>
    <t>048553</t>
  </si>
  <si>
    <t>Pohlman</t>
  </si>
  <si>
    <t>7956 State Route 119</t>
  </si>
  <si>
    <t>Maria Stein</t>
  </si>
  <si>
    <t>45860</t>
  </si>
  <si>
    <t>Marion Local</t>
  </si>
  <si>
    <t>048587</t>
  </si>
  <si>
    <t>Garke</t>
  </si>
  <si>
    <t>391 E Columbus St</t>
  </si>
  <si>
    <t>Saint Henry</t>
  </si>
  <si>
    <t>45883</t>
  </si>
  <si>
    <t>St Henry Consolidated Local</t>
  </si>
  <si>
    <t>048595</t>
  </si>
  <si>
    <t>Justin</t>
  </si>
  <si>
    <t>Firks</t>
  </si>
  <si>
    <t>PO Box 604</t>
  </si>
  <si>
    <t>Fort Recovery</t>
  </si>
  <si>
    <t>45846</t>
  </si>
  <si>
    <t>Fort Recovery Local</t>
  </si>
  <si>
    <t>048629</t>
  </si>
  <si>
    <t>Rappold</t>
  </si>
  <si>
    <t>3825 N State Route 589</t>
  </si>
  <si>
    <t>Casstown</t>
  </si>
  <si>
    <t>45312</t>
  </si>
  <si>
    <t>Miami East Local</t>
  </si>
  <si>
    <t>048637</t>
  </si>
  <si>
    <t>Pat</t>
  </si>
  <si>
    <t>PO Box 803</t>
  </si>
  <si>
    <t>Pleasant Hill</t>
  </si>
  <si>
    <t>45359</t>
  </si>
  <si>
    <t>Newton Local</t>
  </si>
  <si>
    <t>048926</t>
  </si>
  <si>
    <t>Guy</t>
  </si>
  <si>
    <t>Parmigian</t>
  </si>
  <si>
    <t>11685 W State Route 163</t>
  </si>
  <si>
    <t>Oak Harbor</t>
  </si>
  <si>
    <t>43449</t>
  </si>
  <si>
    <t>Benton Carroll Salem Local</t>
  </si>
  <si>
    <t>048991</t>
  </si>
  <si>
    <t>303 S. Harrmann Rd</t>
  </si>
  <si>
    <t>Antwerp</t>
  </si>
  <si>
    <t>45813</t>
  </si>
  <si>
    <t>Antwerp Local</t>
  </si>
  <si>
    <t>049171</t>
  </si>
  <si>
    <t>Ciccantelli</t>
  </si>
  <si>
    <t>102 E Garfield Rd</t>
  </si>
  <si>
    <t>Aurora</t>
  </si>
  <si>
    <t>44202</t>
  </si>
  <si>
    <t>Aurora City</t>
  </si>
  <si>
    <t>049320</t>
  </si>
  <si>
    <t>Danny</t>
  </si>
  <si>
    <t>Kissell</t>
  </si>
  <si>
    <t>5211 State Route 634</t>
  </si>
  <si>
    <t>Continental</t>
  </si>
  <si>
    <t>45831</t>
  </si>
  <si>
    <t>Continental Local</t>
  </si>
  <si>
    <t>049338</t>
  </si>
  <si>
    <t>Langhals</t>
  </si>
  <si>
    <t>PO Box 98</t>
  </si>
  <si>
    <t>Fort Jennings</t>
  </si>
  <si>
    <t>45844</t>
  </si>
  <si>
    <t>Jennings Local</t>
  </si>
  <si>
    <t>049346</t>
  </si>
  <si>
    <t>Karl</t>
  </si>
  <si>
    <t>Lammers</t>
  </si>
  <si>
    <t>PO Box 269</t>
  </si>
  <si>
    <t>Kalida</t>
  </si>
  <si>
    <t>45853</t>
  </si>
  <si>
    <t>Kalida Local</t>
  </si>
  <si>
    <t>049361</t>
  </si>
  <si>
    <t>Kerry</t>
  </si>
  <si>
    <t>Miller City</t>
  </si>
  <si>
    <t>45864</t>
  </si>
  <si>
    <t>Miller City-New Cleveland Local</t>
  </si>
  <si>
    <t>049379</t>
  </si>
  <si>
    <t>Horstman</t>
  </si>
  <si>
    <t>630 Glendale Ave</t>
  </si>
  <si>
    <t>Ottawa</t>
  </si>
  <si>
    <t>45875</t>
  </si>
  <si>
    <t>Ottawa-Glandorf Local</t>
  </si>
  <si>
    <t>049387</t>
  </si>
  <si>
    <t>Mangas</t>
  </si>
  <si>
    <t>PO Box 248</t>
  </si>
  <si>
    <t>Ottoville</t>
  </si>
  <si>
    <t>45876</t>
  </si>
  <si>
    <t>Ottoville Local</t>
  </si>
  <si>
    <t>049395</t>
  </si>
  <si>
    <t>R. Todd</t>
  </si>
  <si>
    <t>Schmutz</t>
  </si>
  <si>
    <t>410 Rocket Ridge</t>
  </si>
  <si>
    <t>Pandora</t>
  </si>
  <si>
    <t>45877</t>
  </si>
  <si>
    <t>Pandora-Gilboa Local</t>
  </si>
  <si>
    <t>049411</t>
  </si>
  <si>
    <t>Janice</t>
  </si>
  <si>
    <t>Wyckoff</t>
  </si>
  <si>
    <t>92 Hines Ave</t>
  </si>
  <si>
    <t>Bellville</t>
  </si>
  <si>
    <t>44813</t>
  </si>
  <si>
    <t>Clear Fork Valley Local</t>
  </si>
  <si>
    <t>049429</t>
  </si>
  <si>
    <t>Dunlap</t>
  </si>
  <si>
    <t>1575 State Route 96</t>
  </si>
  <si>
    <t>049718</t>
  </si>
  <si>
    <t>Rombach</t>
  </si>
  <si>
    <t>44 N Perry St</t>
  </si>
  <si>
    <t>New Riegel</t>
  </si>
  <si>
    <t>44853</t>
  </si>
  <si>
    <t>New Riegel Local</t>
  </si>
  <si>
    <t>049759</t>
  </si>
  <si>
    <t>Bixler</t>
  </si>
  <si>
    <t>PO Box 169</t>
  </si>
  <si>
    <t>Anna</t>
  </si>
  <si>
    <t>45302</t>
  </si>
  <si>
    <t>Anna Local</t>
  </si>
  <si>
    <t>049783</t>
  </si>
  <si>
    <t>PO Box 26</t>
  </si>
  <si>
    <t>Fort Loramie</t>
  </si>
  <si>
    <t>45845</t>
  </si>
  <si>
    <t>Fort Loramie Local</t>
  </si>
  <si>
    <t>049791</t>
  </si>
  <si>
    <t>Claypool</t>
  </si>
  <si>
    <t>5300 Houston Rd</t>
  </si>
  <si>
    <t>Houston</t>
  </si>
  <si>
    <t>45333</t>
  </si>
  <si>
    <t>Hardin-Houston Local</t>
  </si>
  <si>
    <t>049817</t>
  </si>
  <si>
    <t>Rose</t>
  </si>
  <si>
    <t>100 School St</t>
  </si>
  <si>
    <t>Russia</t>
  </si>
  <si>
    <t>45363</t>
  </si>
  <si>
    <t>Russia Local</t>
  </si>
  <si>
    <t>049866</t>
  </si>
  <si>
    <t>Tobin</t>
  </si>
  <si>
    <t>436 King Church Ave SW</t>
  </si>
  <si>
    <t>Uniontown</t>
  </si>
  <si>
    <t>44685</t>
  </si>
  <si>
    <t>050278</t>
  </si>
  <si>
    <t>Millet</t>
  </si>
  <si>
    <t>146 Dover Rd NW</t>
  </si>
  <si>
    <t>Sugarcreek</t>
  </si>
  <si>
    <t>44681</t>
  </si>
  <si>
    <t>Garaway Local</t>
  </si>
  <si>
    <t>050302</t>
  </si>
  <si>
    <t>Murphy</t>
  </si>
  <si>
    <t>2637 Tuscarawas Valley Rd NE</t>
  </si>
  <si>
    <t>Zoarville</t>
  </si>
  <si>
    <t>44656</t>
  </si>
  <si>
    <t>Tuscarawas Valley Local</t>
  </si>
  <si>
    <t>050328</t>
  </si>
  <si>
    <t>Humble</t>
  </si>
  <si>
    <t>11158 State Route 38</t>
  </si>
  <si>
    <t>Milford Center</t>
  </si>
  <si>
    <t>43045</t>
  </si>
  <si>
    <t>Fairbanks Local</t>
  </si>
  <si>
    <t>050351</t>
  </si>
  <si>
    <t>Estes</t>
  </si>
  <si>
    <t>531 E Tully St</t>
  </si>
  <si>
    <t>Convoy</t>
  </si>
  <si>
    <t>45832</t>
  </si>
  <si>
    <t>050427</t>
  </si>
  <si>
    <t>Schroer</t>
  </si>
  <si>
    <t>1685 S Main St</t>
  </si>
  <si>
    <t>Springboro</t>
  </si>
  <si>
    <t>45066</t>
  </si>
  <si>
    <t>Springboro Community City</t>
  </si>
  <si>
    <t>050450</t>
  </si>
  <si>
    <t>Gail</t>
  </si>
  <si>
    <t>Kist</t>
  </si>
  <si>
    <t>211 N East St</t>
  </si>
  <si>
    <t>45040</t>
  </si>
  <si>
    <t>Mason City</t>
  </si>
  <si>
    <t>050518</t>
  </si>
  <si>
    <t>Baldwin</t>
  </si>
  <si>
    <t>PO Box 67</t>
  </si>
  <si>
    <t>Waterford</t>
  </si>
  <si>
    <t>45786</t>
  </si>
  <si>
    <t>Wolf Creek Local</t>
  </si>
  <si>
    <t>050542</t>
  </si>
  <si>
    <t>Saxer</t>
  </si>
  <si>
    <t>PO Box 514</t>
  </si>
  <si>
    <t>Dalton</t>
  </si>
  <si>
    <t>44618</t>
  </si>
  <si>
    <t>Dalton Local</t>
  </si>
  <si>
    <t>050559</t>
  </si>
  <si>
    <t>PO Box 438</t>
  </si>
  <si>
    <t>050617</t>
  </si>
  <si>
    <t>Kermit</t>
  </si>
  <si>
    <t>Riehle</t>
  </si>
  <si>
    <t>111 E River St</t>
  </si>
  <si>
    <t>Edgerton</t>
  </si>
  <si>
    <t>43517</t>
  </si>
  <si>
    <t>Edgerton Local</t>
  </si>
  <si>
    <t>050740</t>
  </si>
  <si>
    <t>Ratliff</t>
  </si>
  <si>
    <t>295 State Highway 231</t>
  </si>
  <si>
    <t>Sycamore</t>
  </si>
  <si>
    <t>44882</t>
  </si>
  <si>
    <t>Mohawk Local</t>
  </si>
  <si>
    <t>000558</t>
  </si>
  <si>
    <t>Carlton</t>
  </si>
  <si>
    <t>3330 Chippewa St</t>
  </si>
  <si>
    <t>Columbus Preparatory Academy</t>
  </si>
  <si>
    <t>000951</t>
  </si>
  <si>
    <t>3001 Hill Ave</t>
  </si>
  <si>
    <t>Toledo Preparatory and Fitness Academy</t>
  </si>
  <si>
    <t>010182</t>
  </si>
  <si>
    <t>2220 S Hamilton Rd</t>
  </si>
  <si>
    <t>Performance Academy Eastland</t>
  </si>
  <si>
    <t>050526</t>
  </si>
  <si>
    <t>PO Box 285</t>
  </si>
  <si>
    <t>Mount Eaton</t>
  </si>
  <si>
    <t>44659</t>
  </si>
  <si>
    <t>Beacon Hill Academy</t>
  </si>
  <si>
    <t>012501</t>
  </si>
  <si>
    <t>012924</t>
  </si>
  <si>
    <t>200 Homewood Ave</t>
  </si>
  <si>
    <t>DECA PREP</t>
  </si>
  <si>
    <t>015234</t>
  </si>
  <si>
    <t>Asheer</t>
  </si>
  <si>
    <t>3385 South Blvd</t>
  </si>
  <si>
    <t>Zenith Academy West</t>
  </si>
  <si>
    <t>015741</t>
  </si>
  <si>
    <t>840 W. State Street, Suite 200</t>
  </si>
  <si>
    <t>Westwood Preparatory Academy</t>
  </si>
  <si>
    <t>11327 Shaker Blvd Ste 200 E.</t>
  </si>
  <si>
    <t>133215</t>
  </si>
  <si>
    <t>Intergenerational School, The</t>
  </si>
  <si>
    <t>Abdirizak</t>
  </si>
  <si>
    <t>Farah</t>
  </si>
  <si>
    <t>1880 E Dublin Granville Rd</t>
  </si>
  <si>
    <t>Focus Learning Academy of Northern Columbus</t>
  </si>
  <si>
    <t>142943</t>
  </si>
  <si>
    <t>142950</t>
  </si>
  <si>
    <t>Kristin</t>
  </si>
  <si>
    <t>1690 Woodlands Dr Ste 200</t>
  </si>
  <si>
    <t>Ohio Virtual Academy</t>
  </si>
  <si>
    <t>143602</t>
  </si>
  <si>
    <t>Dwan</t>
  </si>
  <si>
    <t>2675 Civic Center Dr</t>
  </si>
  <si>
    <t>Hamilton Cnty Math &amp; Science</t>
  </si>
  <si>
    <t>000288</t>
  </si>
  <si>
    <t>1130A East Albert St</t>
  </si>
  <si>
    <t>Auglaize County Educational Academy</t>
  </si>
  <si>
    <t>Rosemary</t>
  </si>
  <si>
    <t>Rooker</t>
  </si>
  <si>
    <t>1219 W Main Cross St Ste 101</t>
  </si>
  <si>
    <t>000402</t>
  </si>
  <si>
    <t>Findlay Digital Academy</t>
  </si>
  <si>
    <t>Bartkowiak</t>
  </si>
  <si>
    <t>207 Lowell St</t>
  </si>
  <si>
    <t>012867</t>
  </si>
  <si>
    <t>Townsend North Community School</t>
  </si>
  <si>
    <t>013233</t>
  </si>
  <si>
    <t>Ciraso</t>
  </si>
  <si>
    <t>522 Glenwood Ave</t>
  </si>
  <si>
    <t>Southern Ohio Academy</t>
  </si>
  <si>
    <t>043968</t>
  </si>
  <si>
    <t>Dorothy</t>
  </si>
  <si>
    <t>Meade</t>
  </si>
  <si>
    <t>700 Black Ln</t>
  </si>
  <si>
    <t>Fairborn</t>
  </si>
  <si>
    <t>45324</t>
  </si>
  <si>
    <t>Fairborn City</t>
  </si>
  <si>
    <t>149088</t>
  </si>
  <si>
    <t>Fairborn Digital Academy</t>
  </si>
  <si>
    <t>Hollingsworth</t>
  </si>
  <si>
    <t>149427</t>
  </si>
  <si>
    <t>Massillon Digital Academy, Inc</t>
  </si>
  <si>
    <t>151183</t>
  </si>
  <si>
    <t>11650 Detroit Ave</t>
  </si>
  <si>
    <t>Lake Erie International High School</t>
  </si>
  <si>
    <t>District IRN</t>
  </si>
  <si>
    <t>Chronic Absenteeism Percent</t>
  </si>
  <si>
    <t>Superintendent First Name</t>
  </si>
  <si>
    <t>Superintendent Last Name</t>
  </si>
  <si>
    <t>Address</t>
  </si>
  <si>
    <t>City</t>
  </si>
  <si>
    <t>Zip Code</t>
  </si>
  <si>
    <t>District Name</t>
  </si>
  <si>
    <t>Building IRN</t>
  </si>
  <si>
    <t>Building Name</t>
  </si>
  <si>
    <t xml:space="preserve">Shelly </t>
  </si>
  <si>
    <t>Dason</t>
  </si>
  <si>
    <t>DISTRICT IRN</t>
  </si>
  <si>
    <t>DISTRICT NAME</t>
  </si>
  <si>
    <t>ADDRESS</t>
  </si>
  <si>
    <t>CITY</t>
  </si>
  <si>
    <t>STATE</t>
  </si>
  <si>
    <t>ZIP CODE</t>
  </si>
  <si>
    <t>PHONE</t>
  </si>
  <si>
    <t>SUPERINTENDENT</t>
  </si>
  <si>
    <t>COUNTY</t>
  </si>
  <si>
    <t>047241</t>
  </si>
  <si>
    <t>Beavercreek City</t>
  </si>
  <si>
    <t>3040 Kemp Rd</t>
  </si>
  <si>
    <t>Beavercreek</t>
  </si>
  <si>
    <t>OH</t>
  </si>
  <si>
    <t>45431-2644</t>
  </si>
  <si>
    <t>(937) 426-1522</t>
  </si>
  <si>
    <t>Paul M. Otten</t>
  </si>
  <si>
    <t>Greene</t>
  </si>
  <si>
    <t>047274</t>
  </si>
  <si>
    <t>Bellbrook-Sugarcreek Local</t>
  </si>
  <si>
    <t>3757 Upper Bellbrook Rd</t>
  </si>
  <si>
    <t>Bellbrook</t>
  </si>
  <si>
    <t>45305-8750</t>
  </si>
  <si>
    <t>(937) 848-5001</t>
  </si>
  <si>
    <t>Keith A. St.Pierre</t>
  </si>
  <si>
    <t>047787</t>
  </si>
  <si>
    <t>6899 State Highway 150</t>
  </si>
  <si>
    <t>Dillonvale</t>
  </si>
  <si>
    <t>43917-7904</t>
  </si>
  <si>
    <t>(740) 769-7395</t>
  </si>
  <si>
    <t>Kim Leonard</t>
  </si>
  <si>
    <t>050419</t>
  </si>
  <si>
    <t>Carlisle Local</t>
  </si>
  <si>
    <t>724 Fairview Dr</t>
  </si>
  <si>
    <t>Carlisle</t>
  </si>
  <si>
    <t>45005-3148</t>
  </si>
  <si>
    <t>(937) 746-0710</t>
  </si>
  <si>
    <t>Larry R. Hook</t>
  </si>
  <si>
    <t>PO Box 5381</t>
  </si>
  <si>
    <t>45201-5381</t>
  </si>
  <si>
    <t>(513) 673-5012</t>
  </si>
  <si>
    <t>1207 Cambridge Rd</t>
  </si>
  <si>
    <t>43812-2742</t>
  </si>
  <si>
    <t>(740) 622-1901</t>
  </si>
  <si>
    <t>David L. Hire</t>
  </si>
  <si>
    <t>045351</t>
  </si>
  <si>
    <t>Crooksville Exempted Village</t>
  </si>
  <si>
    <t>4065 School Drive</t>
  </si>
  <si>
    <t>Crooksville</t>
  </si>
  <si>
    <t>43731-1013</t>
  </si>
  <si>
    <t>(740) 982-7040</t>
  </si>
  <si>
    <t>Matthew L. Sheridan</t>
  </si>
  <si>
    <t>043901</t>
  </si>
  <si>
    <t>East Cleveland City</t>
  </si>
  <si>
    <t>1843 Stanwood Rd</t>
  </si>
  <si>
    <t>East Cleveland</t>
  </si>
  <si>
    <t>44112-2901</t>
  </si>
  <si>
    <t>(216) 268-6570</t>
  </si>
  <si>
    <t>Myrna L. Corley</t>
  </si>
  <si>
    <t>Cuyahoga</t>
  </si>
  <si>
    <t>047795</t>
  </si>
  <si>
    <t>Edison Local</t>
  </si>
  <si>
    <t>14890 State Route 213</t>
  </si>
  <si>
    <t>Hammondsville</t>
  </si>
  <si>
    <t>43930-7902</t>
  </si>
  <si>
    <t>(330) 532-3199</t>
  </si>
  <si>
    <t>George W. Beattie</t>
  </si>
  <si>
    <t>306 E Whittier Ave</t>
  </si>
  <si>
    <t>45324-5313</t>
  </si>
  <si>
    <t>(937) 878-3961</t>
  </si>
  <si>
    <t>Mark O. North</t>
  </si>
  <si>
    <t>048157</t>
  </si>
  <si>
    <t>Firelands Local</t>
  </si>
  <si>
    <t>112 N Lake St</t>
  </si>
  <si>
    <t>South Amherst</t>
  </si>
  <si>
    <t>44001-2824</t>
  </si>
  <si>
    <t>(440) 965-5821</t>
  </si>
  <si>
    <t>Michael J. Von Gunten</t>
  </si>
  <si>
    <t>044008</t>
  </si>
  <si>
    <t>Franklin City</t>
  </si>
  <si>
    <t>150 E 6th St</t>
  </si>
  <si>
    <t>45005-2559</t>
  </si>
  <si>
    <t>(937) 746-1699</t>
  </si>
  <si>
    <t>Michael D. Sander</t>
  </si>
  <si>
    <t>PO Box 428</t>
  </si>
  <si>
    <t>Duncan Falls</t>
  </si>
  <si>
    <t>43734-0428</t>
  </si>
  <si>
    <t>(740) 674-5203</t>
  </si>
  <si>
    <t>Sharon A. McDermott</t>
  </si>
  <si>
    <t>Muskingum</t>
  </si>
  <si>
    <t>047803</t>
  </si>
  <si>
    <t>Indian Creek Local</t>
  </si>
  <si>
    <t>587 Bantam Ridge Rd</t>
  </si>
  <si>
    <t>Wintersville</t>
  </si>
  <si>
    <t>43953-4231</t>
  </si>
  <si>
    <t>(740) 264-3502</t>
  </si>
  <si>
    <t>Thomas C. Chappelear</t>
  </si>
  <si>
    <t>049858</t>
  </si>
  <si>
    <t>Jackson Local</t>
  </si>
  <si>
    <t>7602 Fulton Dr NW</t>
  </si>
  <si>
    <t>44646-9393</t>
  </si>
  <si>
    <t>(330) 830-8000</t>
  </si>
  <si>
    <t>Christopher A. Diloreto</t>
  </si>
  <si>
    <t>Stark</t>
  </si>
  <si>
    <t>050435</t>
  </si>
  <si>
    <t>Kings Local</t>
  </si>
  <si>
    <t>1797 King Ave</t>
  </si>
  <si>
    <t>Kings Mills</t>
  </si>
  <si>
    <t>45034</t>
  </si>
  <si>
    <t>(513) 398-8050</t>
  </si>
  <si>
    <t>Timothy A. Ackermann</t>
  </si>
  <si>
    <t>044214</t>
  </si>
  <si>
    <t>Lebanon City</t>
  </si>
  <si>
    <t>700 Holbrook Ave</t>
  </si>
  <si>
    <t>45036-1648</t>
  </si>
  <si>
    <t>(513) 934-5770</t>
  </si>
  <si>
    <t>Todd Yohey</t>
  </si>
  <si>
    <t>050443</t>
  </si>
  <si>
    <t>Little Miami Local</t>
  </si>
  <si>
    <t>7247 Zoar Rd</t>
  </si>
  <si>
    <t>Maineville</t>
  </si>
  <si>
    <t>45039-8098</t>
  </si>
  <si>
    <t>(513) 899-2264</t>
  </si>
  <si>
    <t>Gregory Power</t>
  </si>
  <si>
    <t>044248</t>
  </si>
  <si>
    <t>Logan-Hocking Local</t>
  </si>
  <si>
    <t>2019 E Front St</t>
  </si>
  <si>
    <t>Logan</t>
  </si>
  <si>
    <t>43138</t>
  </si>
  <si>
    <t>(740) 385-8517</t>
  </si>
  <si>
    <t>Monte D. Bainter II</t>
  </si>
  <si>
    <t>Hocking</t>
  </si>
  <si>
    <t>3715 Panther Dr</t>
  </si>
  <si>
    <t>43701-7086</t>
  </si>
  <si>
    <t>(740) 453-0754</t>
  </si>
  <si>
    <t>Ruth E. Zitnik</t>
  </si>
  <si>
    <t>048777</t>
  </si>
  <si>
    <t>Morgan Local</t>
  </si>
  <si>
    <t>PO Box 509</t>
  </si>
  <si>
    <t>Mc Connelsville</t>
  </si>
  <si>
    <t>43756-0509</t>
  </si>
  <si>
    <t>(740) 962-2782</t>
  </si>
  <si>
    <t>Lori A. Snyder-Lowe</t>
  </si>
  <si>
    <t>044479</t>
  </si>
  <si>
    <t>New Lexington City</t>
  </si>
  <si>
    <t>2549 Panther Drive</t>
  </si>
  <si>
    <t>New Lexington</t>
  </si>
  <si>
    <t>43764-0630</t>
  </si>
  <si>
    <t>(740) 342-4133</t>
  </si>
  <si>
    <t>Casey H. Coffey</t>
  </si>
  <si>
    <t>049056</t>
  </si>
  <si>
    <t>Northern Local</t>
  </si>
  <si>
    <t>8700 Sheridan Dr</t>
  </si>
  <si>
    <t>Thornville</t>
  </si>
  <si>
    <t>43076-9757</t>
  </si>
  <si>
    <t>(740) 743-1303</t>
  </si>
  <si>
    <t>Thomas P. Perkins</t>
  </si>
  <si>
    <t>044628</t>
  </si>
  <si>
    <t>Painesville City Local</t>
  </si>
  <si>
    <t>58 Jefferson St</t>
  </si>
  <si>
    <t>44077-3114</t>
  </si>
  <si>
    <t>(440) 392-5060</t>
  </si>
  <si>
    <t>John T. Shepard</t>
  </si>
  <si>
    <t>044636</t>
  </si>
  <si>
    <t>Parma City</t>
  </si>
  <si>
    <t>5311 Longwood Avenue</t>
  </si>
  <si>
    <t>44134-0932</t>
  </si>
  <si>
    <t>(440) 842-5300</t>
  </si>
  <si>
    <t>Carl H. Hilling</t>
  </si>
  <si>
    <t>046474</t>
  </si>
  <si>
    <t>Ridgewood Local</t>
  </si>
  <si>
    <t>301 S Oak St</t>
  </si>
  <si>
    <t>West Lafayette</t>
  </si>
  <si>
    <t>43845-1339</t>
  </si>
  <si>
    <t>(740) 545-5312</t>
  </si>
  <si>
    <t>Michael A. Masloski</t>
  </si>
  <si>
    <t>046482</t>
  </si>
  <si>
    <t>River View Local</t>
  </si>
  <si>
    <t>26496 State Route 60</t>
  </si>
  <si>
    <t>Warsaw</t>
  </si>
  <si>
    <t>43844-9714</t>
  </si>
  <si>
    <t>(740) 824-3521</t>
  </si>
  <si>
    <t>Harry D. Summers</t>
  </si>
  <si>
    <t>047894</t>
  </si>
  <si>
    <t>585 Riverside Dr</t>
  </si>
  <si>
    <t>44077-5323</t>
  </si>
  <si>
    <t>(440) 352-0668</t>
  </si>
  <si>
    <t>James P. Kalis</t>
  </si>
  <si>
    <t>044792</t>
  </si>
  <si>
    <t>South Euclid-Lyndhurst City</t>
  </si>
  <si>
    <t>5044 Mayfield Rd</t>
  </si>
  <si>
    <t>Lyndhurst</t>
  </si>
  <si>
    <t>44124-2605</t>
  </si>
  <si>
    <t>(216) 691-2000</t>
  </si>
  <si>
    <t>Linda N. Reid</t>
  </si>
  <si>
    <t>049064</t>
  </si>
  <si>
    <t>10397 State Route 155 SE # 1</t>
  </si>
  <si>
    <t>Corning</t>
  </si>
  <si>
    <t>43730-9710</t>
  </si>
  <si>
    <t>(740) 721-0520</t>
  </si>
  <si>
    <t>Ralph G. Holbert</t>
  </si>
  <si>
    <t>45066-1524</t>
  </si>
  <si>
    <t>(937) 748-3960</t>
  </si>
  <si>
    <t>Daniel J. Schroer</t>
  </si>
  <si>
    <t>048223</t>
  </si>
  <si>
    <t>6900 Hall St</t>
  </si>
  <si>
    <t>43528-9485</t>
  </si>
  <si>
    <t>(419) 867-5600</t>
  </si>
  <si>
    <t>Chuck Sincere</t>
  </si>
  <si>
    <t>046243</t>
  </si>
  <si>
    <t>Tecumseh Local</t>
  </si>
  <si>
    <t>9760 W National Rd</t>
  </si>
  <si>
    <t>New Carlisle</t>
  </si>
  <si>
    <t>45344-9290</t>
  </si>
  <si>
    <t>(937) 845-3576</t>
  </si>
  <si>
    <t>Norm W. Glismann</t>
  </si>
  <si>
    <t>050468</t>
  </si>
  <si>
    <t>Wayne Local</t>
  </si>
  <si>
    <t>659 Dayton Rd</t>
  </si>
  <si>
    <t>Waynesville</t>
  </si>
  <si>
    <t>45068-9588</t>
  </si>
  <si>
    <t>(513) 897-6971</t>
  </si>
  <si>
    <t>Patrick E. Dubbs</t>
  </si>
  <si>
    <t>048884</t>
  </si>
  <si>
    <t>West Muskingum Local</t>
  </si>
  <si>
    <t>4880 West Pike</t>
  </si>
  <si>
    <t>43701-9390</t>
  </si>
  <si>
    <t>(740) 455-4052</t>
  </si>
  <si>
    <t>Chad Shawger</t>
  </si>
  <si>
    <t>045104</t>
  </si>
  <si>
    <t>Willoughby-Eastlake City</t>
  </si>
  <si>
    <t>37047 Ridge Rd</t>
  </si>
  <si>
    <t>Willoughby</t>
  </si>
  <si>
    <t>44094-4130</t>
  </si>
  <si>
    <t>(440) 946-5000</t>
  </si>
  <si>
    <t>Stephen L. Thompson</t>
  </si>
  <si>
    <t>045153</t>
  </si>
  <si>
    <t>Xenia Community City</t>
  </si>
  <si>
    <t>819 Colorado Dr</t>
  </si>
  <si>
    <t>45385-4859</t>
  </si>
  <si>
    <t>(937) 376-2961</t>
  </si>
  <si>
    <t>Christy Fielding (Interim)</t>
  </si>
  <si>
    <t>045674</t>
  </si>
  <si>
    <t>Yellow Springs Exempted Village</t>
  </si>
  <si>
    <t>201 S Walnut St</t>
  </si>
  <si>
    <t>Yellow Springs</t>
  </si>
  <si>
    <t>45387-1805</t>
  </si>
  <si>
    <t>(937) 767-7381</t>
  </si>
  <si>
    <t>Mario Basora</t>
  </si>
  <si>
    <t>044388</t>
  </si>
  <si>
    <t>Medina City SD</t>
  </si>
  <si>
    <t>739 Weymouth Rd</t>
  </si>
  <si>
    <t>44256-2037</t>
  </si>
  <si>
    <t>(330) 636-3031</t>
  </si>
  <si>
    <t>Aaron J. Sable</t>
  </si>
  <si>
    <t>Catherine Mitchell</t>
  </si>
  <si>
    <t>Greene County Career Center</t>
  </si>
  <si>
    <t>2960 W Enon Rd</t>
  </si>
  <si>
    <t>(937) 426-6636</t>
  </si>
  <si>
    <t>David Deskins</t>
  </si>
  <si>
    <t>Jefferson County JVSD</t>
  </si>
  <si>
    <t>1509 County Rd 22 A</t>
  </si>
  <si>
    <t>Bloomingdale</t>
  </si>
  <si>
    <t>(740) 264-5545</t>
  </si>
  <si>
    <t>Todd Phillipson</t>
  </si>
  <si>
    <t>Coshocton County Career Center</t>
  </si>
  <si>
    <t>23640 Airport Rd</t>
  </si>
  <si>
    <t>(740) 622-0211</t>
  </si>
  <si>
    <t>Rick Raach</t>
  </si>
  <si>
    <t>Warren County Career Center</t>
  </si>
  <si>
    <t>3525 N. St. Rt. OH-48</t>
  </si>
  <si>
    <t>(513) 932-5677</t>
  </si>
  <si>
    <t>Rick Smith</t>
  </si>
  <si>
    <t>Warren County Learn Center</t>
  </si>
  <si>
    <t xml:space="preserve">513 Park Avenue </t>
  </si>
  <si>
    <t>(937) 746-1969</t>
  </si>
  <si>
    <t>Tom Isaacs</t>
  </si>
  <si>
    <t>John K. Lazares Alternative Schools</t>
  </si>
  <si>
    <t>3527 N. St. Rt. OH-48</t>
  </si>
  <si>
    <t>(513) 695-2994</t>
  </si>
  <si>
    <t>IRN</t>
  </si>
  <si>
    <t>ORGANIZATION NAME</t>
  </si>
  <si>
    <t xml:space="preserve"> ADDRESS</t>
  </si>
  <si>
    <t>SUPERINTENDENT EMAIL</t>
  </si>
  <si>
    <t>Apollo</t>
  </si>
  <si>
    <t>Allen</t>
  </si>
  <si>
    <t>3325 Shawnee Rd, Lima, Ohio, 45806</t>
  </si>
  <si>
    <t>(419) 998-2910</t>
  </si>
  <si>
    <t>Judy Wells</t>
  </si>
  <si>
    <t>judy.wells@apollocc.org</t>
  </si>
  <si>
    <t>Ashland County-West Holmes</t>
  </si>
  <si>
    <t>1783 State Route 60, Ashland, Ohio, 44805</t>
  </si>
  <si>
    <t>(419) 289-3313</t>
  </si>
  <si>
    <t>Michael Parry</t>
  </si>
  <si>
    <t>parrym@acwhcc.org</t>
  </si>
  <si>
    <t>Ashtabula County Technical and Career Center</t>
  </si>
  <si>
    <t>1565 State Route 167, Jefferson, Ohio, 44047</t>
  </si>
  <si>
    <t>N/A</t>
  </si>
  <si>
    <t>Jerome Brockway</t>
  </si>
  <si>
    <t>Jerome.Brockway@atech.edu</t>
  </si>
  <si>
    <t>Tri-County Career Center</t>
  </si>
  <si>
    <t>Athens</t>
  </si>
  <si>
    <t>15676 State Route 691, Nelsonville, Ohio, 45764</t>
  </si>
  <si>
    <t>(740) 753-3511</t>
  </si>
  <si>
    <t>William Wittman</t>
  </si>
  <si>
    <t>Belmont-Harrison</t>
  </si>
  <si>
    <t>68090 Hammond Road, Saint Clairsville, Ohio, 43950</t>
  </si>
  <si>
    <t>(740) 695-9130</t>
  </si>
  <si>
    <t>Richard Schoene II</t>
  </si>
  <si>
    <t>richard.schoene@omeresa.net</t>
  </si>
  <si>
    <t>Southern Hills</t>
  </si>
  <si>
    <t>9193 Hamer Rd, Georgetown, Ohio, 45121</t>
  </si>
  <si>
    <t>(937) 378-6131</t>
  </si>
  <si>
    <t>Kevin Kratzer</t>
  </si>
  <si>
    <t>kevin.kratzer@shctc.us</t>
  </si>
  <si>
    <t>Butler Technology &amp; Career Development Schools</t>
  </si>
  <si>
    <t>Butler</t>
  </si>
  <si>
    <t>3603 Hamilton Middletown Rd, Hamilton, Ohio, 45011</t>
  </si>
  <si>
    <t>(513) 868-1911</t>
  </si>
  <si>
    <t>Jonathan Graft</t>
  </si>
  <si>
    <t>graftj@butlertech.org</t>
  </si>
  <si>
    <t>Springfield-Clark County</t>
  </si>
  <si>
    <t>1901 Selma Rd, Springfield, Ohio, 45505</t>
  </si>
  <si>
    <t>(937) 325-7368</t>
  </si>
  <si>
    <t>Michelle Patrick</t>
  </si>
  <si>
    <t>michellepatrick33@yahoo.com</t>
  </si>
  <si>
    <t>U S Grant</t>
  </si>
  <si>
    <t>Clermont</t>
  </si>
  <si>
    <t>718 W Plane St, Bethel, Ohio, 45106</t>
  </si>
  <si>
    <t>(513) 734-6222</t>
  </si>
  <si>
    <t>Lisa Tuttle-Huff</t>
  </si>
  <si>
    <t>lisa.tuttle-huff@grantcareer.com</t>
  </si>
  <si>
    <t>Columbiana County</t>
  </si>
  <si>
    <t>9364 State Route 45, Lisbon, Ohio, 44432</t>
  </si>
  <si>
    <t>(330) 424-9561</t>
  </si>
  <si>
    <t>Willard Adkins</t>
  </si>
  <si>
    <t>willard.adkins@ccctc.k12.oh.us</t>
  </si>
  <si>
    <t>Cuyahoga Valley Career Center</t>
  </si>
  <si>
    <t>8001 Brecksville Rd, Brecksville, Ohio, 44141</t>
  </si>
  <si>
    <t>(440) 526-5200</t>
  </si>
  <si>
    <t>David Mangas</t>
  </si>
  <si>
    <t>dmangas@cvccworks.edu</t>
  </si>
  <si>
    <t>Polaris</t>
  </si>
  <si>
    <t>7285 Old Oak Blvd, Middleburg Heights, Ohio, 44130</t>
  </si>
  <si>
    <t>(440) 891-7600</t>
  </si>
  <si>
    <t>Robert Timmons</t>
  </si>
  <si>
    <t>btimmons@polaris.edu</t>
  </si>
  <si>
    <t>Delaware Area Career Center</t>
  </si>
  <si>
    <t>4565 Columbus Pike, Delaware, Ohio, 43015</t>
  </si>
  <si>
    <t>(740) 548-0708</t>
  </si>
  <si>
    <t>Mary Freeman</t>
  </si>
  <si>
    <t>freemanm@delawareareacc.org</t>
  </si>
  <si>
    <t>EHOVE Career Center</t>
  </si>
  <si>
    <t>Erie</t>
  </si>
  <si>
    <t>316 Mason Rd W, Milan, Ohio, 44846</t>
  </si>
  <si>
    <t>(866) 256-9707</t>
  </si>
  <si>
    <t>Sharon Mastroianni</t>
  </si>
  <si>
    <t>smastroi@ehove-jvs.k12.oh.us</t>
  </si>
  <si>
    <t>Eastland-Fairfield Career/Tech</t>
  </si>
  <si>
    <t>4300 Amalgamated Pl, Groveport, Ohio, 43125</t>
  </si>
  <si>
    <t>(614) 836-4530</t>
  </si>
  <si>
    <t>Bonnie Hopkins</t>
  </si>
  <si>
    <t>bhopkins@efcts.us</t>
  </si>
  <si>
    <t>Gallia-Jackson-Vinton</t>
  </si>
  <si>
    <t>Gallia</t>
  </si>
  <si>
    <t>351 Buckeye Hills Rd, Rio Grande, Ohio, 45674</t>
  </si>
  <si>
    <t>(740) 245-5334</t>
  </si>
  <si>
    <t>Daniel Lewis</t>
  </si>
  <si>
    <t>lewisk@buckeyehills.net</t>
  </si>
  <si>
    <t>Great Oaks Career Campuses</t>
  </si>
  <si>
    <t>110 Great Oaks Drive, Cincinnati, Ohio, 45241</t>
  </si>
  <si>
    <t>(513) 771-8840</t>
  </si>
  <si>
    <t>Harry Snyder III</t>
  </si>
  <si>
    <t>snyderh@greatoaks.com</t>
  </si>
  <si>
    <t>Four County Career Center</t>
  </si>
  <si>
    <t>22900 State Route 34, Archbold, Ohio, 43502</t>
  </si>
  <si>
    <t>(419) 267-3331</t>
  </si>
  <si>
    <t>Timothy Meister</t>
  </si>
  <si>
    <t>tmeister@fcanywhere.net</t>
  </si>
  <si>
    <t>Knox County JVSD</t>
  </si>
  <si>
    <t>Knox</t>
  </si>
  <si>
    <t>306 Martinsburg Rd, Mount Vernon, Ohio, 43050</t>
  </si>
  <si>
    <t>(740) 397-5820</t>
  </si>
  <si>
    <t>Kathrine Greenich</t>
  </si>
  <si>
    <t>kgreenich@knoxcc.org</t>
  </si>
  <si>
    <t>Auburn</t>
  </si>
  <si>
    <t>8140 Auburn Rd, Painesville, Ohio, 44077</t>
  </si>
  <si>
    <t>(440) 358-8006</t>
  </si>
  <si>
    <t>Brian Bontempo</t>
  </si>
  <si>
    <t>bbontempo@lakeesc.org</t>
  </si>
  <si>
    <t>Lawrence County</t>
  </si>
  <si>
    <t>Lawrence</t>
  </si>
  <si>
    <t>11627 State Route 243, Chesapeake, Ohio, 45619</t>
  </si>
  <si>
    <t>(740) 867-6641</t>
  </si>
  <si>
    <t>Stephen Dodgion</t>
  </si>
  <si>
    <t>skdodgion@collins-cc.k12.oh.us</t>
  </si>
  <si>
    <t>Career and Technology Educational Centers</t>
  </si>
  <si>
    <t>Licking</t>
  </si>
  <si>
    <t>150 Price Rd, Newark, Ohio, 43055</t>
  </si>
  <si>
    <t>(740) 366-3351</t>
  </si>
  <si>
    <t>Joyce Malainy</t>
  </si>
  <si>
    <t>jmalainy@c-tec.edu</t>
  </si>
  <si>
    <t>Ohio Hi-Point Career Center</t>
  </si>
  <si>
    <t>2280 State Route 540, Bellefontaine, Ohio, 43311</t>
  </si>
  <si>
    <t>(937) 599-3010</t>
  </si>
  <si>
    <t>Richard Smith, Jr.</t>
  </si>
  <si>
    <t>Rsmith@ohiohipoint.com</t>
  </si>
  <si>
    <t>Lorain County JVS</t>
  </si>
  <si>
    <t>15181 State Route 58, Oberlin, Ohio, 44074</t>
  </si>
  <si>
    <t>(440) 774-1051</t>
  </si>
  <si>
    <t>Glenn Faircloth</t>
  </si>
  <si>
    <t>gfaircloth@lcjvs.net</t>
  </si>
  <si>
    <t>Tolles Career &amp; Technical Center</t>
  </si>
  <si>
    <t>7877 Us Highway 42 S, Plain City, Ohio, 43064</t>
  </si>
  <si>
    <t>(614) 873-4666</t>
  </si>
  <si>
    <t>Emmy Beeson</t>
  </si>
  <si>
    <t>ebeeson@tollestech.com</t>
  </si>
  <si>
    <t>Mahoning Co Career &amp; Tech Ctr</t>
  </si>
  <si>
    <t>Mahoning</t>
  </si>
  <si>
    <t>7300 N Palmyra Rd, Canfield, Ohio, 44406</t>
  </si>
  <si>
    <t>(330) 729-4000</t>
  </si>
  <si>
    <t>Ronald Iarussi</t>
  </si>
  <si>
    <t>r.iarussi@mahoningesc.org</t>
  </si>
  <si>
    <t>Tri-Rivers</t>
  </si>
  <si>
    <t>2222 Marion Mount Gilead Rd, Marion, Ohio, 43302</t>
  </si>
  <si>
    <t>(740) 389-4681</t>
  </si>
  <si>
    <t>Charles Speelman</t>
  </si>
  <si>
    <t>cspeelman@tririvers.com</t>
  </si>
  <si>
    <t>Medina County Joint Vocational School District</t>
  </si>
  <si>
    <t>1101 W Liberty St, Medina, Ohio, 44256</t>
  </si>
  <si>
    <t>(330) 725-8461</t>
  </si>
  <si>
    <t>Steven Chrisman</t>
  </si>
  <si>
    <t>schrisman@mcjvs.edu</t>
  </si>
  <si>
    <t>Upper Valley Career Center</t>
  </si>
  <si>
    <t>Miami</t>
  </si>
  <si>
    <t>8811 Career Dr, Piqua, Ohio, 45356</t>
  </si>
  <si>
    <t>(937) 778-1980</t>
  </si>
  <si>
    <t>Nancy Luce</t>
  </si>
  <si>
    <t>lucen@uppervalleycc.org</t>
  </si>
  <si>
    <t>Miami Valley Career Tech</t>
  </si>
  <si>
    <t>6800 Hoke Rd, Englewood, Ohio, 45315</t>
  </si>
  <si>
    <t>(937) 837-7781</t>
  </si>
  <si>
    <t>Nicholas Weldy</t>
  </si>
  <si>
    <t>nweldy@mvctc.com</t>
  </si>
  <si>
    <t>Mid-East Career and Technology Centers</t>
  </si>
  <si>
    <t>400 Richards Rd, Zanesville, Ohio, 43701</t>
  </si>
  <si>
    <t>(740) 454-0105</t>
  </si>
  <si>
    <t>Richard Hall</t>
  </si>
  <si>
    <t>rhall@mideastctc.org</t>
  </si>
  <si>
    <t>Pike County Area</t>
  </si>
  <si>
    <t>Pike</t>
  </si>
  <si>
    <t>175 Beaver Creek Rd, Piketon, Ohio, 45661</t>
  </si>
  <si>
    <t>(740) 289-2721</t>
  </si>
  <si>
    <t>Eric Meredith</t>
  </si>
  <si>
    <t>eric.meredith@pikectc.org</t>
  </si>
  <si>
    <t>Maplewood Career Center</t>
  </si>
  <si>
    <t>Portage</t>
  </si>
  <si>
    <t>7075 State Route 88, Ravenna, Ohio, 44266</t>
  </si>
  <si>
    <t>(330) 296-2892</t>
  </si>
  <si>
    <t>Randall Griffith</t>
  </si>
  <si>
    <t>griffithra@mwood.cc</t>
  </si>
  <si>
    <t>Pioneer Career &amp; Technology</t>
  </si>
  <si>
    <t>Richland</t>
  </si>
  <si>
    <t>27 Ryan Rd, Shelby, Ohio, 44875</t>
  </si>
  <si>
    <t>(419) 347-7926</t>
  </si>
  <si>
    <t>Gregory Nickoli</t>
  </si>
  <si>
    <t>Nickoli.Greg@pctc.k12.oh.us</t>
  </si>
  <si>
    <t>Pickaway-Ross County JVSD</t>
  </si>
  <si>
    <t>Ross</t>
  </si>
  <si>
    <t>895 Crouse Chapel Rd, Chillicothe, Ohio, 45601</t>
  </si>
  <si>
    <t>(740) 642-1200</t>
  </si>
  <si>
    <t>Dennis Franks</t>
  </si>
  <si>
    <t>dennis.franks@pickawayross.com</t>
  </si>
  <si>
    <t>Vanguard-Sentinel Career &amp; Technology Centers</t>
  </si>
  <si>
    <t>1306 Cedar St, Fremont, Ohio, 43420</t>
  </si>
  <si>
    <t>(419) 332-2626</t>
  </si>
  <si>
    <t>Gregory Edinger</t>
  </si>
  <si>
    <t>gedinger@vsctc.org</t>
  </si>
  <si>
    <t>Scioto County Career Technical Center</t>
  </si>
  <si>
    <t>Scioto</t>
  </si>
  <si>
    <t>951 Vern Riffe Dr, Lucasville, Ohio, 45648</t>
  </si>
  <si>
    <t>(740) 259-5522</t>
  </si>
  <si>
    <t>Stan Jennings</t>
  </si>
  <si>
    <t>stan.jennings@sciototech.org</t>
  </si>
  <si>
    <t>Stark County Area</t>
  </si>
  <si>
    <t>2800 Richville Dr SE, Massillon, Ohio, 44646</t>
  </si>
  <si>
    <t>(330) 832-1591</t>
  </si>
  <si>
    <t>Daniel Murphy</t>
  </si>
  <si>
    <t>daniel.murphy@rgdrage.org</t>
  </si>
  <si>
    <t xml:space="preserve">Portage Lakes </t>
  </si>
  <si>
    <t>Summit</t>
  </si>
  <si>
    <t>4401 Shriver Rd, Green, Ohio, 44232</t>
  </si>
  <si>
    <t>(330) 896-8200</t>
  </si>
  <si>
    <t>Benjamin Moore</t>
  </si>
  <si>
    <t>bmoore@plcc.edu</t>
  </si>
  <si>
    <t>Trumbull Career &amp; Tech Ctr</t>
  </si>
  <si>
    <t>Trumbull</t>
  </si>
  <si>
    <t>528 Educational Hwy NW, Warren, Ohio, 44483</t>
  </si>
  <si>
    <t>(330) 847-0503</t>
  </si>
  <si>
    <t>Jason Gray</t>
  </si>
  <si>
    <t>jason.gray@tctchome.com</t>
  </si>
  <si>
    <t>Buckeye</t>
  </si>
  <si>
    <t>Tuscarawas</t>
  </si>
  <si>
    <t>545 University Dr NE, New Philadelphia, Ohio, 44663</t>
  </si>
  <si>
    <t>(330) 339-2288</t>
  </si>
  <si>
    <t>Robert Alsept</t>
  </si>
  <si>
    <t>balsept@buckeyecareercenter.org</t>
  </si>
  <si>
    <t>Vantage Career Center</t>
  </si>
  <si>
    <t>818 N Franklin St, Van Wert, Ohio, 45891</t>
  </si>
  <si>
    <t>(419) 238-5411</t>
  </si>
  <si>
    <t>Rick Turner</t>
  </si>
  <si>
    <t>rick.turner@apollocc.org</t>
  </si>
  <si>
    <t>Washington County Career Center</t>
  </si>
  <si>
    <t>Washington</t>
  </si>
  <si>
    <t>21740 State Route 676, Marietta, Ohio, 45750</t>
  </si>
  <si>
    <t>(740) 373-2766</t>
  </si>
  <si>
    <t>Dennis Blatt</t>
  </si>
  <si>
    <t>dblatt@thecareercenter.net</t>
  </si>
  <si>
    <t>Wayne County JVSD</t>
  </si>
  <si>
    <t>Wayne</t>
  </si>
  <si>
    <t>518 W Prospect St, Smithville, Ohio, 44677</t>
  </si>
  <si>
    <t>(330) 669-7000</t>
  </si>
  <si>
    <t>John Crain</t>
  </si>
  <si>
    <t>kcrain@wcscc.org</t>
  </si>
  <si>
    <t>Penta Career Center - District</t>
  </si>
  <si>
    <t>9301 Buck Rd, Perrysburg, Ohio, 43551</t>
  </si>
  <si>
    <t>(419) 661-6350</t>
  </si>
  <si>
    <t>Ronald Matter</t>
  </si>
  <si>
    <t>rmatter@pentacc.org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</si>
</sst>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1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2"/>
  <sheetViews>
    <sheetView topLeftCell="D1" workbookViewId="0">
      <selection activeCell="G9" sqref="G9"/>
    </sheetView>
  </sheetViews>
  <sheetFormatPr defaultRowHeight="15" x14ac:dyDescent="0.25"/>
  <cols>
    <col min="1" max="1" width="9.85546875" customWidth="1"/>
    <col min="2" max="2" width="57.28515625" bestFit="1" customWidth="1"/>
    <col min="3" max="3" width="10.7109375" bestFit="1" customWidth="1"/>
    <col min="4" max="4" width="57.28515625" bestFit="1" customWidth="1"/>
    <col min="5" max="5" width="32" style="17" customWidth="1"/>
    <col min="6" max="6" width="27.85546875" customWidth="1"/>
    <col min="7" max="7" width="28.7109375" customWidth="1"/>
    <col min="8" max="8" width="29.5703125" bestFit="1" customWidth="1"/>
    <col min="9" max="9" width="21.85546875" bestFit="1" customWidth="1"/>
    <col min="10" max="10" width="8" bestFit="1" customWidth="1"/>
  </cols>
  <sheetData>
    <row r="1" spans="1:10" s="14" customFormat="1" x14ac:dyDescent="0.25">
      <c r="A1" s="14" t="s">
        <v>4719</v>
      </c>
      <c r="B1" s="14" t="s">
        <v>4726</v>
      </c>
      <c r="C1" s="14" t="s">
        <v>4727</v>
      </c>
      <c r="D1" s="14" t="s">
        <v>4728</v>
      </c>
      <c r="E1" s="16" t="s">
        <v>4720</v>
      </c>
      <c r="F1" s="14" t="s">
        <v>4721</v>
      </c>
      <c r="G1" s="14" t="s">
        <v>4722</v>
      </c>
      <c r="H1" s="14" t="s">
        <v>4723</v>
      </c>
      <c r="I1" s="14" t="s">
        <v>4724</v>
      </c>
      <c r="J1" s="14" t="s">
        <v>4725</v>
      </c>
    </row>
    <row r="2" spans="1:10" x14ac:dyDescent="0.25">
      <c r="A2" s="1" t="s">
        <v>0</v>
      </c>
      <c r="B2" s="1" t="s">
        <v>6</v>
      </c>
      <c r="C2" s="1" t="s">
        <v>0</v>
      </c>
      <c r="D2" s="1" t="s">
        <v>6</v>
      </c>
      <c r="E2" s="17">
        <v>0.92660550458715596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5</v>
      </c>
    </row>
    <row r="3" spans="1:10" x14ac:dyDescent="0.25">
      <c r="A3" s="1" t="s">
        <v>7</v>
      </c>
      <c r="B3" s="1" t="s">
        <v>13</v>
      </c>
      <c r="C3" s="1" t="s">
        <v>7</v>
      </c>
      <c r="D3" s="1" t="s">
        <v>13</v>
      </c>
      <c r="E3" s="17">
        <v>0.19111709286675641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x14ac:dyDescent="0.25">
      <c r="A4" s="1" t="s">
        <v>14</v>
      </c>
      <c r="B4" s="1" t="s">
        <v>20</v>
      </c>
      <c r="C4" s="1" t="s">
        <v>14</v>
      </c>
      <c r="D4" s="1" t="s">
        <v>20</v>
      </c>
      <c r="E4" s="17">
        <v>0.34607218683651803</v>
      </c>
      <c r="F4" s="1" t="s">
        <v>15</v>
      </c>
      <c r="G4" s="1" t="s">
        <v>16</v>
      </c>
      <c r="H4" s="1" t="s">
        <v>17</v>
      </c>
      <c r="I4" s="1" t="s">
        <v>18</v>
      </c>
      <c r="J4" s="1" t="s">
        <v>19</v>
      </c>
    </row>
    <row r="5" spans="1:10" x14ac:dyDescent="0.25">
      <c r="A5" s="1" t="s">
        <v>21</v>
      </c>
      <c r="B5" s="1" t="s">
        <v>26</v>
      </c>
      <c r="C5" s="1" t="s">
        <v>21</v>
      </c>
      <c r="D5" s="1" t="s">
        <v>26</v>
      </c>
      <c r="E5" s="17">
        <v>0.17575757575757575</v>
      </c>
      <c r="F5" s="1" t="s">
        <v>15</v>
      </c>
      <c r="G5" s="1" t="s">
        <v>22</v>
      </c>
      <c r="H5" s="1" t="s">
        <v>23</v>
      </c>
      <c r="I5" s="1" t="s">
        <v>24</v>
      </c>
      <c r="J5" s="1" t="s">
        <v>25</v>
      </c>
    </row>
    <row r="6" spans="1:10" x14ac:dyDescent="0.25">
      <c r="A6" s="1" t="s">
        <v>27</v>
      </c>
      <c r="B6" s="1" t="s">
        <v>33</v>
      </c>
      <c r="C6" s="1" t="s">
        <v>27</v>
      </c>
      <c r="D6" s="1" t="s">
        <v>33</v>
      </c>
      <c r="E6" s="17">
        <v>6.7862165963431781E-2</v>
      </c>
      <c r="F6" s="1" t="s">
        <v>28</v>
      </c>
      <c r="G6" s="1" t="s">
        <v>29</v>
      </c>
      <c r="H6" s="1" t="s">
        <v>30</v>
      </c>
      <c r="I6" s="1" t="s">
        <v>31</v>
      </c>
      <c r="J6" s="1" t="s">
        <v>32</v>
      </c>
    </row>
    <row r="7" spans="1:10" x14ac:dyDescent="0.25">
      <c r="A7" s="1" t="s">
        <v>34</v>
      </c>
      <c r="B7" s="1" t="s">
        <v>40</v>
      </c>
      <c r="C7" s="1" t="s">
        <v>34</v>
      </c>
      <c r="D7" s="1" t="s">
        <v>40</v>
      </c>
      <c r="E7" s="17">
        <v>8.2066869300911852E-2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</row>
    <row r="8" spans="1:10" x14ac:dyDescent="0.25">
      <c r="A8" s="1" t="s">
        <v>41</v>
      </c>
      <c r="B8" s="1" t="s">
        <v>47</v>
      </c>
      <c r="C8" s="1" t="s">
        <v>41</v>
      </c>
      <c r="D8" s="1" t="s">
        <v>47</v>
      </c>
      <c r="E8" s="17">
        <v>0.35</v>
      </c>
      <c r="F8" s="1" t="s">
        <v>42</v>
      </c>
      <c r="G8" s="1" t="s">
        <v>43</v>
      </c>
      <c r="H8" s="1" t="s">
        <v>44</v>
      </c>
      <c r="I8" s="1" t="s">
        <v>45</v>
      </c>
      <c r="J8" s="1" t="s">
        <v>46</v>
      </c>
    </row>
    <row r="9" spans="1:10" x14ac:dyDescent="0.25">
      <c r="A9" s="1" t="s">
        <v>48</v>
      </c>
      <c r="B9" s="1" t="s">
        <v>51</v>
      </c>
      <c r="C9" s="1" t="s">
        <v>48</v>
      </c>
      <c r="D9" s="1" t="s">
        <v>51</v>
      </c>
      <c r="E9" s="17">
        <v>0.4344262295081967</v>
      </c>
      <c r="F9" s="1" t="s">
        <v>42</v>
      </c>
      <c r="G9" s="1" t="s">
        <v>43</v>
      </c>
      <c r="H9" s="1" t="s">
        <v>49</v>
      </c>
      <c r="I9" s="1" t="s">
        <v>11</v>
      </c>
      <c r="J9" s="1" t="s">
        <v>50</v>
      </c>
    </row>
    <row r="10" spans="1:10" x14ac:dyDescent="0.25">
      <c r="A10" s="1" t="s">
        <v>52</v>
      </c>
      <c r="B10" s="1" t="s">
        <v>56</v>
      </c>
      <c r="C10" s="1" t="s">
        <v>52</v>
      </c>
      <c r="D10" s="1" t="s">
        <v>56</v>
      </c>
      <c r="E10" s="17">
        <v>0.28985507246376813</v>
      </c>
      <c r="F10" s="1" t="s">
        <v>42</v>
      </c>
      <c r="G10" s="1" t="s">
        <v>43</v>
      </c>
      <c r="H10" s="1" t="s">
        <v>53</v>
      </c>
      <c r="I10" s="1" t="s">
        <v>54</v>
      </c>
      <c r="J10" s="1" t="s">
        <v>55</v>
      </c>
    </row>
    <row r="11" spans="1:10" x14ac:dyDescent="0.25">
      <c r="A11" s="1" t="s">
        <v>57</v>
      </c>
      <c r="B11" s="1" t="s">
        <v>61</v>
      </c>
      <c r="C11" s="1" t="s">
        <v>57</v>
      </c>
      <c r="D11" s="1" t="s">
        <v>61</v>
      </c>
      <c r="E11" s="17">
        <v>0.20987654320987653</v>
      </c>
      <c r="F11" s="1" t="s">
        <v>42</v>
      </c>
      <c r="G11" s="1" t="s">
        <v>43</v>
      </c>
      <c r="H11" s="1" t="s">
        <v>58</v>
      </c>
      <c r="I11" s="1" t="s">
        <v>59</v>
      </c>
      <c r="J11" s="1" t="s">
        <v>60</v>
      </c>
    </row>
    <row r="12" spans="1:10" x14ac:dyDescent="0.25">
      <c r="A12" s="1" t="s">
        <v>62</v>
      </c>
      <c r="B12" s="1" t="s">
        <v>64</v>
      </c>
      <c r="C12" s="1" t="s">
        <v>62</v>
      </c>
      <c r="D12" s="1" t="s">
        <v>64</v>
      </c>
      <c r="E12" s="17">
        <v>0.60784313725490191</v>
      </c>
      <c r="F12" s="1" t="s">
        <v>42</v>
      </c>
      <c r="G12" s="1" t="s">
        <v>43</v>
      </c>
      <c r="H12" s="1" t="s">
        <v>63</v>
      </c>
      <c r="I12" s="1" t="s">
        <v>4</v>
      </c>
      <c r="J12" s="1" t="s">
        <v>5</v>
      </c>
    </row>
    <row r="13" spans="1:10" x14ac:dyDescent="0.25">
      <c r="A13" s="1" t="s">
        <v>65</v>
      </c>
      <c r="B13" s="1" t="s">
        <v>69</v>
      </c>
      <c r="C13" s="1" t="s">
        <v>65</v>
      </c>
      <c r="D13" s="1" t="s">
        <v>69</v>
      </c>
      <c r="E13" s="17">
        <v>0.29319371727748689</v>
      </c>
      <c r="F13" s="1" t="s">
        <v>42</v>
      </c>
      <c r="G13" s="1" t="s">
        <v>43</v>
      </c>
      <c r="H13" s="1" t="s">
        <v>66</v>
      </c>
      <c r="I13" s="1" t="s">
        <v>67</v>
      </c>
      <c r="J13" s="1" t="s">
        <v>68</v>
      </c>
    </row>
    <row r="14" spans="1:10" x14ac:dyDescent="0.25">
      <c r="A14" s="1" t="s">
        <v>70</v>
      </c>
      <c r="B14" s="1" t="s">
        <v>74</v>
      </c>
      <c r="C14" s="1" t="s">
        <v>70</v>
      </c>
      <c r="D14" s="1" t="s">
        <v>74</v>
      </c>
      <c r="E14" s="17">
        <v>0.44571428571428573</v>
      </c>
      <c r="F14" s="1" t="s">
        <v>42</v>
      </c>
      <c r="G14" s="1" t="s">
        <v>43</v>
      </c>
      <c r="H14" s="1" t="s">
        <v>71</v>
      </c>
      <c r="I14" s="1" t="s">
        <v>72</v>
      </c>
      <c r="J14" s="1" t="s">
        <v>73</v>
      </c>
    </row>
    <row r="15" spans="1:10" x14ac:dyDescent="0.25">
      <c r="A15" s="1" t="s">
        <v>75</v>
      </c>
      <c r="B15" s="1" t="s">
        <v>79</v>
      </c>
      <c r="C15" s="1" t="s">
        <v>75</v>
      </c>
      <c r="D15" s="1" t="s">
        <v>79</v>
      </c>
      <c r="E15" s="17">
        <v>0.29896907216494845</v>
      </c>
      <c r="F15" s="1" t="s">
        <v>42</v>
      </c>
      <c r="G15" s="1" t="s">
        <v>43</v>
      </c>
      <c r="H15" s="1" t="s">
        <v>76</v>
      </c>
      <c r="I15" s="1" t="s">
        <v>77</v>
      </c>
      <c r="J15" s="1" t="s">
        <v>78</v>
      </c>
    </row>
    <row r="16" spans="1:10" x14ac:dyDescent="0.25">
      <c r="A16" s="1" t="s">
        <v>80</v>
      </c>
      <c r="B16" s="1" t="s">
        <v>83</v>
      </c>
      <c r="C16" s="1" t="s">
        <v>80</v>
      </c>
      <c r="D16" s="1" t="s">
        <v>83</v>
      </c>
      <c r="E16" s="17">
        <v>0.38461538461538464</v>
      </c>
      <c r="F16" s="1" t="s">
        <v>42</v>
      </c>
      <c r="G16" s="1" t="s">
        <v>43</v>
      </c>
      <c r="H16" s="1" t="s">
        <v>81</v>
      </c>
      <c r="I16" s="1" t="s">
        <v>18</v>
      </c>
      <c r="J16" s="1" t="s">
        <v>82</v>
      </c>
    </row>
    <row r="17" spans="1:10" x14ac:dyDescent="0.25">
      <c r="A17" s="1" t="s">
        <v>84</v>
      </c>
      <c r="B17" s="1" t="s">
        <v>90</v>
      </c>
      <c r="C17" s="1" t="s">
        <v>84</v>
      </c>
      <c r="D17" s="1" t="s">
        <v>90</v>
      </c>
      <c r="E17" s="17">
        <v>0.25</v>
      </c>
      <c r="F17" s="1" t="s">
        <v>85</v>
      </c>
      <c r="G17" s="1" t="s">
        <v>86</v>
      </c>
      <c r="H17" s="1" t="s">
        <v>87</v>
      </c>
      <c r="I17" s="1" t="s">
        <v>88</v>
      </c>
      <c r="J17" s="1" t="s">
        <v>89</v>
      </c>
    </row>
    <row r="18" spans="1:10" x14ac:dyDescent="0.25">
      <c r="A18" s="1" t="s">
        <v>91</v>
      </c>
      <c r="B18" s="1" t="s">
        <v>96</v>
      </c>
      <c r="C18" s="1" t="s">
        <v>91</v>
      </c>
      <c r="D18" s="1" t="s">
        <v>96</v>
      </c>
      <c r="E18" s="17">
        <v>0.11004784688995216</v>
      </c>
      <c r="F18" s="1" t="s">
        <v>92</v>
      </c>
      <c r="G18" s="1" t="s">
        <v>93</v>
      </c>
      <c r="H18" s="1" t="s">
        <v>94</v>
      </c>
      <c r="I18" s="1" t="s">
        <v>67</v>
      </c>
      <c r="J18" s="1" t="s">
        <v>95</v>
      </c>
    </row>
    <row r="19" spans="1:10" x14ac:dyDescent="0.25">
      <c r="A19" s="1" t="s">
        <v>97</v>
      </c>
      <c r="B19" s="1" t="s">
        <v>100</v>
      </c>
      <c r="C19" s="1" t="s">
        <v>97</v>
      </c>
      <c r="D19" s="1" t="s">
        <v>100</v>
      </c>
      <c r="E19" s="17">
        <v>0.26714801444043323</v>
      </c>
      <c r="F19" s="1" t="s">
        <v>92</v>
      </c>
      <c r="G19" s="1" t="s">
        <v>93</v>
      </c>
      <c r="H19" s="1" t="s">
        <v>98</v>
      </c>
      <c r="I19" s="1" t="s">
        <v>31</v>
      </c>
      <c r="J19" s="1" t="s">
        <v>99</v>
      </c>
    </row>
    <row r="20" spans="1:10" x14ac:dyDescent="0.25">
      <c r="A20" s="1" t="s">
        <v>101</v>
      </c>
      <c r="B20" s="1" t="s">
        <v>102</v>
      </c>
      <c r="C20" s="1" t="s">
        <v>101</v>
      </c>
      <c r="D20" s="1" t="s">
        <v>102</v>
      </c>
      <c r="E20" s="17">
        <v>0.30701754385964913</v>
      </c>
      <c r="F20" s="1" t="s">
        <v>92</v>
      </c>
      <c r="G20" s="1" t="s">
        <v>93</v>
      </c>
      <c r="H20" s="1" t="s">
        <v>94</v>
      </c>
      <c r="I20" s="1" t="s">
        <v>67</v>
      </c>
      <c r="J20" s="1" t="s">
        <v>95</v>
      </c>
    </row>
    <row r="21" spans="1:10" x14ac:dyDescent="0.25">
      <c r="A21" s="1" t="s">
        <v>103</v>
      </c>
      <c r="B21" s="1" t="s">
        <v>104</v>
      </c>
      <c r="C21" s="1" t="s">
        <v>103</v>
      </c>
      <c r="D21" s="1" t="s">
        <v>104</v>
      </c>
      <c r="E21" s="17">
        <v>0.1606425702811245</v>
      </c>
      <c r="F21" s="1" t="s">
        <v>92</v>
      </c>
      <c r="G21" s="1" t="s">
        <v>93</v>
      </c>
      <c r="H21" s="1" t="s">
        <v>94</v>
      </c>
      <c r="I21" s="1" t="s">
        <v>67</v>
      </c>
      <c r="J21" s="1" t="s">
        <v>95</v>
      </c>
    </row>
    <row r="22" spans="1:10" x14ac:dyDescent="0.25">
      <c r="A22" s="1" t="s">
        <v>105</v>
      </c>
      <c r="B22" s="1" t="s">
        <v>110</v>
      </c>
      <c r="C22" s="1" t="s">
        <v>105</v>
      </c>
      <c r="D22" s="1" t="s">
        <v>110</v>
      </c>
      <c r="E22" s="17">
        <v>0.23673469387755103</v>
      </c>
      <c r="F22" s="1" t="s">
        <v>106</v>
      </c>
      <c r="G22" s="1" t="s">
        <v>107</v>
      </c>
      <c r="H22" s="1" t="s">
        <v>108</v>
      </c>
      <c r="I22" s="1" t="s">
        <v>4</v>
      </c>
      <c r="J22" s="1" t="s">
        <v>109</v>
      </c>
    </row>
    <row r="23" spans="1:10" x14ac:dyDescent="0.25">
      <c r="A23" s="1" t="s">
        <v>111</v>
      </c>
      <c r="B23" s="1" t="s">
        <v>117</v>
      </c>
      <c r="C23" s="1" t="s">
        <v>111</v>
      </c>
      <c r="D23" s="1" t="s">
        <v>117</v>
      </c>
      <c r="E23" s="17">
        <v>0.27380952380952384</v>
      </c>
      <c r="F23" s="1" t="s">
        <v>112</v>
      </c>
      <c r="G23" s="1" t="s">
        <v>113</v>
      </c>
      <c r="H23" s="1" t="s">
        <v>114</v>
      </c>
      <c r="I23" s="1" t="s">
        <v>115</v>
      </c>
      <c r="J23" s="1" t="s">
        <v>116</v>
      </c>
    </row>
    <row r="24" spans="1:10" x14ac:dyDescent="0.25">
      <c r="A24" s="1" t="s">
        <v>118</v>
      </c>
      <c r="B24" s="1" t="s">
        <v>124</v>
      </c>
      <c r="C24" s="1"/>
      <c r="D24" s="1"/>
      <c r="E24" s="17">
        <v>0.1167076167076167</v>
      </c>
      <c r="F24" s="1" t="s">
        <v>119</v>
      </c>
      <c r="G24" s="1" t="s">
        <v>120</v>
      </c>
      <c r="H24" s="1" t="s">
        <v>121</v>
      </c>
      <c r="I24" s="1" t="s">
        <v>122</v>
      </c>
      <c r="J24" s="1" t="s">
        <v>123</v>
      </c>
    </row>
    <row r="25" spans="1:10" x14ac:dyDescent="0.25">
      <c r="A25" s="1" t="s">
        <v>125</v>
      </c>
      <c r="B25" s="1" t="s">
        <v>130</v>
      </c>
      <c r="C25" s="1" t="s">
        <v>125</v>
      </c>
      <c r="D25" s="1" t="s">
        <v>130</v>
      </c>
      <c r="E25" s="17">
        <v>0.16923076923076924</v>
      </c>
      <c r="F25" s="1" t="s">
        <v>126</v>
      </c>
      <c r="G25" s="1" t="s">
        <v>127</v>
      </c>
      <c r="H25" s="1" t="s">
        <v>128</v>
      </c>
      <c r="I25" s="1" t="s">
        <v>45</v>
      </c>
      <c r="J25" s="1" t="s">
        <v>129</v>
      </c>
    </row>
    <row r="26" spans="1:10" x14ac:dyDescent="0.25">
      <c r="A26" s="1" t="s">
        <v>131</v>
      </c>
      <c r="B26" s="1" t="s">
        <v>137</v>
      </c>
      <c r="C26" s="1" t="s">
        <v>131</v>
      </c>
      <c r="D26" s="1" t="s">
        <v>137</v>
      </c>
      <c r="E26" s="17">
        <v>0.12408759124087591</v>
      </c>
      <c r="F26" s="1" t="s">
        <v>132</v>
      </c>
      <c r="G26" s="1" t="s">
        <v>133</v>
      </c>
      <c r="H26" s="1" t="s">
        <v>134</v>
      </c>
      <c r="I26" s="1" t="s">
        <v>135</v>
      </c>
      <c r="J26" s="1" t="s">
        <v>136</v>
      </c>
    </row>
    <row r="27" spans="1:10" x14ac:dyDescent="0.25">
      <c r="A27" s="1" t="s">
        <v>138</v>
      </c>
      <c r="B27" s="1" t="s">
        <v>143</v>
      </c>
      <c r="C27" s="1" t="s">
        <v>138</v>
      </c>
      <c r="D27" s="1" t="s">
        <v>143</v>
      </c>
      <c r="E27" s="17">
        <v>0.15767634854771784</v>
      </c>
      <c r="F27" s="1" t="s">
        <v>139</v>
      </c>
      <c r="G27" s="1" t="s">
        <v>140</v>
      </c>
      <c r="H27" s="1" t="s">
        <v>141</v>
      </c>
      <c r="I27" s="1" t="s">
        <v>45</v>
      </c>
      <c r="J27" s="1" t="s">
        <v>142</v>
      </c>
    </row>
    <row r="28" spans="1:10" x14ac:dyDescent="0.25">
      <c r="A28" s="1" t="s">
        <v>144</v>
      </c>
      <c r="B28" s="1" t="s">
        <v>149</v>
      </c>
      <c r="C28" s="1" t="s">
        <v>144</v>
      </c>
      <c r="D28" s="1" t="s">
        <v>149</v>
      </c>
      <c r="E28" s="17">
        <v>0.9</v>
      </c>
      <c r="F28" s="1" t="s">
        <v>145</v>
      </c>
      <c r="G28" s="1" t="s">
        <v>146</v>
      </c>
      <c r="H28" s="1" t="s">
        <v>147</v>
      </c>
      <c r="I28" s="1" t="s">
        <v>59</v>
      </c>
      <c r="J28" s="1" t="s">
        <v>148</v>
      </c>
    </row>
    <row r="29" spans="1:10" x14ac:dyDescent="0.25">
      <c r="A29" s="1" t="s">
        <v>150</v>
      </c>
      <c r="B29" s="1" t="s">
        <v>154</v>
      </c>
      <c r="C29" s="1" t="s">
        <v>150</v>
      </c>
      <c r="D29" s="1" t="s">
        <v>154</v>
      </c>
      <c r="E29" s="17">
        <v>0.72</v>
      </c>
      <c r="F29" s="1" t="s">
        <v>151</v>
      </c>
      <c r="G29" s="1" t="s">
        <v>152</v>
      </c>
      <c r="H29" s="1" t="s">
        <v>153</v>
      </c>
      <c r="I29" s="1" t="s">
        <v>31</v>
      </c>
      <c r="J29" s="1" t="s">
        <v>32</v>
      </c>
    </row>
    <row r="30" spans="1:10" x14ac:dyDescent="0.25">
      <c r="A30" s="1" t="s">
        <v>155</v>
      </c>
      <c r="B30" s="1" t="s">
        <v>156</v>
      </c>
      <c r="C30" s="1" t="s">
        <v>155</v>
      </c>
      <c r="D30" s="1" t="s">
        <v>156</v>
      </c>
      <c r="E30" s="17">
        <v>0.1640625</v>
      </c>
      <c r="F30" s="1" t="s">
        <v>92</v>
      </c>
      <c r="G30" s="1" t="s">
        <v>93</v>
      </c>
      <c r="H30" s="1" t="s">
        <v>94</v>
      </c>
      <c r="I30" s="1" t="s">
        <v>67</v>
      </c>
      <c r="J30" s="1" t="s">
        <v>95</v>
      </c>
    </row>
    <row r="31" spans="1:10" x14ac:dyDescent="0.25">
      <c r="A31" s="1" t="s">
        <v>157</v>
      </c>
      <c r="B31" s="1" t="s">
        <v>163</v>
      </c>
      <c r="C31" s="1" t="s">
        <v>157</v>
      </c>
      <c r="D31" s="1" t="s">
        <v>163</v>
      </c>
      <c r="E31" s="17">
        <v>0.26425591098748263</v>
      </c>
      <c r="F31" s="1" t="s">
        <v>158</v>
      </c>
      <c r="G31" s="1" t="s">
        <v>159</v>
      </c>
      <c r="H31" s="1" t="s">
        <v>160</v>
      </c>
      <c r="I31" s="1" t="s">
        <v>161</v>
      </c>
      <c r="J31" s="1" t="s">
        <v>162</v>
      </c>
    </row>
    <row r="32" spans="1:10" x14ac:dyDescent="0.25">
      <c r="A32" s="1" t="s">
        <v>164</v>
      </c>
      <c r="B32" s="1" t="s">
        <v>169</v>
      </c>
      <c r="C32" s="1" t="s">
        <v>164</v>
      </c>
      <c r="D32" s="1" t="s">
        <v>169</v>
      </c>
      <c r="E32" s="17">
        <v>0.22483940042826553</v>
      </c>
      <c r="F32" s="1" t="s">
        <v>165</v>
      </c>
      <c r="G32" s="1" t="s">
        <v>166</v>
      </c>
      <c r="H32" s="1" t="s">
        <v>167</v>
      </c>
      <c r="I32" s="1" t="s">
        <v>4</v>
      </c>
      <c r="J32" s="1" t="s">
        <v>168</v>
      </c>
    </row>
    <row r="33" spans="1:10" x14ac:dyDescent="0.25">
      <c r="A33" s="1" t="s">
        <v>170</v>
      </c>
      <c r="B33" s="1" t="s">
        <v>174</v>
      </c>
      <c r="C33" s="1" t="s">
        <v>170</v>
      </c>
      <c r="D33" s="1" t="s">
        <v>174</v>
      </c>
      <c r="E33" s="17">
        <v>0.16326530612244897</v>
      </c>
      <c r="F33" s="1" t="s">
        <v>171</v>
      </c>
      <c r="G33" s="1" t="s">
        <v>172</v>
      </c>
      <c r="H33" s="1" t="s">
        <v>173</v>
      </c>
      <c r="I33" s="1" t="s">
        <v>45</v>
      </c>
      <c r="J33" s="1" t="s">
        <v>142</v>
      </c>
    </row>
    <row r="34" spans="1:10" x14ac:dyDescent="0.25">
      <c r="A34" s="1" t="s">
        <v>175</v>
      </c>
      <c r="B34" s="1" t="s">
        <v>180</v>
      </c>
      <c r="C34" s="1" t="s">
        <v>175</v>
      </c>
      <c r="D34" s="1" t="s">
        <v>180</v>
      </c>
      <c r="E34" s="17">
        <v>0.3519163763066202</v>
      </c>
      <c r="F34" s="1" t="s">
        <v>176</v>
      </c>
      <c r="G34" s="1" t="s">
        <v>177</v>
      </c>
      <c r="H34" s="1" t="s">
        <v>178</v>
      </c>
      <c r="I34" s="1" t="s">
        <v>45</v>
      </c>
      <c r="J34" s="1" t="s">
        <v>179</v>
      </c>
    </row>
    <row r="35" spans="1:10" x14ac:dyDescent="0.25">
      <c r="A35" s="1" t="s">
        <v>181</v>
      </c>
      <c r="B35" s="1" t="s">
        <v>186</v>
      </c>
      <c r="C35" s="1" t="s">
        <v>181</v>
      </c>
      <c r="D35" s="1" t="s">
        <v>186</v>
      </c>
      <c r="E35" s="17">
        <v>0.24404761904761904</v>
      </c>
      <c r="F35" s="1" t="s">
        <v>182</v>
      </c>
      <c r="G35" s="1" t="s">
        <v>183</v>
      </c>
      <c r="H35" s="1" t="s">
        <v>184</v>
      </c>
      <c r="I35" s="1" t="s">
        <v>45</v>
      </c>
      <c r="J35" s="1" t="s">
        <v>185</v>
      </c>
    </row>
    <row r="36" spans="1:10" x14ac:dyDescent="0.25">
      <c r="A36" s="1" t="s">
        <v>187</v>
      </c>
      <c r="B36" s="1" t="s">
        <v>192</v>
      </c>
      <c r="C36" s="1" t="s">
        <v>187</v>
      </c>
      <c r="D36" s="1" t="s">
        <v>192</v>
      </c>
      <c r="E36" s="17">
        <v>0.42942345924453279</v>
      </c>
      <c r="F36" s="1" t="s">
        <v>188</v>
      </c>
      <c r="G36" s="1" t="s">
        <v>189</v>
      </c>
      <c r="H36" s="1" t="s">
        <v>190</v>
      </c>
      <c r="I36" s="1" t="s">
        <v>18</v>
      </c>
      <c r="J36" s="1" t="s">
        <v>191</v>
      </c>
    </row>
    <row r="37" spans="1:10" x14ac:dyDescent="0.25">
      <c r="A37" s="1" t="s">
        <v>193</v>
      </c>
      <c r="B37" s="1" t="s">
        <v>198</v>
      </c>
      <c r="C37" s="1" t="s">
        <v>193</v>
      </c>
      <c r="D37" s="1" t="s">
        <v>198</v>
      </c>
      <c r="E37" s="17">
        <v>0.23034734917733091</v>
      </c>
      <c r="F37" s="1" t="s">
        <v>194</v>
      </c>
      <c r="G37" s="1" t="s">
        <v>195</v>
      </c>
      <c r="H37" s="1" t="s">
        <v>196</v>
      </c>
      <c r="I37" s="1" t="s">
        <v>31</v>
      </c>
      <c r="J37" s="1" t="s">
        <v>197</v>
      </c>
    </row>
    <row r="38" spans="1:10" x14ac:dyDescent="0.25">
      <c r="A38" s="1" t="s">
        <v>199</v>
      </c>
      <c r="B38" s="1" t="s">
        <v>203</v>
      </c>
      <c r="C38" s="1" t="s">
        <v>199</v>
      </c>
      <c r="D38" s="1" t="s">
        <v>203</v>
      </c>
      <c r="E38" s="17">
        <v>0.34222222222222221</v>
      </c>
      <c r="F38" s="1" t="s">
        <v>200</v>
      </c>
      <c r="G38" s="1" t="s">
        <v>201</v>
      </c>
      <c r="H38" s="1" t="s">
        <v>202</v>
      </c>
      <c r="I38" s="1" t="s">
        <v>31</v>
      </c>
      <c r="J38" s="1" t="s">
        <v>99</v>
      </c>
    </row>
    <row r="39" spans="1:10" x14ac:dyDescent="0.25">
      <c r="A39" s="1" t="s">
        <v>204</v>
      </c>
      <c r="B39" s="1" t="s">
        <v>209</v>
      </c>
      <c r="C39" s="1" t="s">
        <v>204</v>
      </c>
      <c r="D39" s="1" t="s">
        <v>209</v>
      </c>
      <c r="E39" s="17">
        <v>0.23157894736842105</v>
      </c>
      <c r="F39" s="1" t="s">
        <v>205</v>
      </c>
      <c r="G39" s="1" t="s">
        <v>206</v>
      </c>
      <c r="H39" s="1" t="s">
        <v>207</v>
      </c>
      <c r="I39" s="1" t="s">
        <v>18</v>
      </c>
      <c r="J39" s="1" t="s">
        <v>208</v>
      </c>
    </row>
    <row r="40" spans="1:10" x14ac:dyDescent="0.25">
      <c r="A40" s="1" t="s">
        <v>210</v>
      </c>
      <c r="B40" s="1" t="s">
        <v>215</v>
      </c>
      <c r="C40" s="1" t="s">
        <v>210</v>
      </c>
      <c r="D40" s="1" t="s">
        <v>215</v>
      </c>
      <c r="E40" s="17">
        <v>0.33104631217838765</v>
      </c>
      <c r="F40" s="1" t="s">
        <v>211</v>
      </c>
      <c r="G40" s="1" t="s">
        <v>212</v>
      </c>
      <c r="H40" s="1" t="s">
        <v>213</v>
      </c>
      <c r="I40" s="1" t="s">
        <v>11</v>
      </c>
      <c r="J40" s="1" t="s">
        <v>214</v>
      </c>
    </row>
    <row r="41" spans="1:10" x14ac:dyDescent="0.25">
      <c r="A41" s="1" t="s">
        <v>216</v>
      </c>
      <c r="B41" s="1" t="s">
        <v>219</v>
      </c>
      <c r="C41" s="1" t="s">
        <v>216</v>
      </c>
      <c r="D41" s="1" t="s">
        <v>219</v>
      </c>
      <c r="E41" s="17">
        <v>0.36486486486486486</v>
      </c>
      <c r="F41" s="1" t="s">
        <v>42</v>
      </c>
      <c r="G41" s="1" t="s">
        <v>43</v>
      </c>
      <c r="H41" s="1" t="s">
        <v>217</v>
      </c>
      <c r="I41" s="1" t="s">
        <v>18</v>
      </c>
      <c r="J41" s="1" t="s">
        <v>218</v>
      </c>
    </row>
    <row r="42" spans="1:10" x14ac:dyDescent="0.25">
      <c r="A42" s="1" t="s">
        <v>220</v>
      </c>
      <c r="B42" s="1" t="s">
        <v>224</v>
      </c>
      <c r="C42" s="1" t="s">
        <v>220</v>
      </c>
      <c r="D42" s="1" t="s">
        <v>224</v>
      </c>
      <c r="E42" s="17">
        <v>0.31325301204819278</v>
      </c>
      <c r="F42" s="1" t="s">
        <v>42</v>
      </c>
      <c r="G42" s="1" t="s">
        <v>43</v>
      </c>
      <c r="H42" s="1" t="s">
        <v>221</v>
      </c>
      <c r="I42" s="1" t="s">
        <v>222</v>
      </c>
      <c r="J42" s="1" t="s">
        <v>223</v>
      </c>
    </row>
    <row r="43" spans="1:10" x14ac:dyDescent="0.25">
      <c r="A43" s="1" t="s">
        <v>225</v>
      </c>
      <c r="B43" s="1" t="s">
        <v>227</v>
      </c>
      <c r="C43" s="1" t="s">
        <v>225</v>
      </c>
      <c r="D43" s="1" t="s">
        <v>227</v>
      </c>
      <c r="E43" s="17">
        <v>0.40476190476190477</v>
      </c>
      <c r="F43" s="1" t="s">
        <v>42</v>
      </c>
      <c r="G43" s="1" t="s">
        <v>43</v>
      </c>
      <c r="H43" s="1" t="s">
        <v>226</v>
      </c>
      <c r="I43" s="1" t="s">
        <v>45</v>
      </c>
      <c r="J43" s="1" t="s">
        <v>46</v>
      </c>
    </row>
    <row r="44" spans="1:10" x14ac:dyDescent="0.25">
      <c r="A44" s="1" t="s">
        <v>228</v>
      </c>
      <c r="B44" s="1" t="s">
        <v>234</v>
      </c>
      <c r="C44" s="1" t="s">
        <v>228</v>
      </c>
      <c r="D44" s="1" t="s">
        <v>234</v>
      </c>
      <c r="E44" s="17">
        <v>0.15040650406504066</v>
      </c>
      <c r="F44" s="1" t="s">
        <v>229</v>
      </c>
      <c r="G44" s="1" t="s">
        <v>230</v>
      </c>
      <c r="H44" s="1" t="s">
        <v>231</v>
      </c>
      <c r="I44" s="1" t="s">
        <v>232</v>
      </c>
      <c r="J44" s="1" t="s">
        <v>233</v>
      </c>
    </row>
    <row r="45" spans="1:10" x14ac:dyDescent="0.25">
      <c r="A45" s="1" t="s">
        <v>235</v>
      </c>
      <c r="B45" s="1" t="s">
        <v>237</v>
      </c>
      <c r="C45" s="1" t="s">
        <v>235</v>
      </c>
      <c r="D45" s="1" t="s">
        <v>237</v>
      </c>
      <c r="E45" s="17">
        <v>0.48148148148148145</v>
      </c>
      <c r="F45" s="1" t="s">
        <v>42</v>
      </c>
      <c r="G45" s="1" t="s">
        <v>43</v>
      </c>
      <c r="H45" s="1" t="s">
        <v>236</v>
      </c>
      <c r="I45" s="1" t="s">
        <v>45</v>
      </c>
      <c r="J45" s="1" t="s">
        <v>46</v>
      </c>
    </row>
    <row r="46" spans="1:10" x14ac:dyDescent="0.25">
      <c r="A46" s="1" t="s">
        <v>238</v>
      </c>
      <c r="B46" s="1" t="s">
        <v>241</v>
      </c>
      <c r="C46" s="1" t="s">
        <v>238</v>
      </c>
      <c r="D46" s="1" t="s">
        <v>241</v>
      </c>
      <c r="E46" s="17">
        <v>0.4358974358974359</v>
      </c>
      <c r="F46" s="1" t="s">
        <v>42</v>
      </c>
      <c r="G46" s="1" t="s">
        <v>43</v>
      </c>
      <c r="H46" s="1" t="s">
        <v>239</v>
      </c>
      <c r="I46" s="1" t="s">
        <v>77</v>
      </c>
      <c r="J46" s="1" t="s">
        <v>240</v>
      </c>
    </row>
    <row r="47" spans="1:10" x14ac:dyDescent="0.25">
      <c r="A47" s="1" t="s">
        <v>242</v>
      </c>
      <c r="B47" s="1" t="s">
        <v>245</v>
      </c>
      <c r="C47" s="1" t="s">
        <v>242</v>
      </c>
      <c r="D47" s="1" t="s">
        <v>245</v>
      </c>
      <c r="E47" s="17">
        <v>0.36231884057971014</v>
      </c>
      <c r="F47" s="1" t="s">
        <v>42</v>
      </c>
      <c r="G47" s="1" t="s">
        <v>43</v>
      </c>
      <c r="H47" s="1" t="s">
        <v>243</v>
      </c>
      <c r="I47" s="1" t="s">
        <v>11</v>
      </c>
      <c r="J47" s="1" t="s">
        <v>244</v>
      </c>
    </row>
    <row r="48" spans="1:10" x14ac:dyDescent="0.25">
      <c r="A48" s="1" t="s">
        <v>246</v>
      </c>
      <c r="B48" s="1" t="s">
        <v>249</v>
      </c>
      <c r="C48" s="1" t="s">
        <v>246</v>
      </c>
      <c r="D48" s="1" t="s">
        <v>249</v>
      </c>
      <c r="E48" s="17">
        <v>0.39226519337016574</v>
      </c>
      <c r="F48" s="1" t="s">
        <v>42</v>
      </c>
      <c r="G48" s="1" t="s">
        <v>43</v>
      </c>
      <c r="H48" s="1" t="s">
        <v>247</v>
      </c>
      <c r="I48" s="1" t="s">
        <v>72</v>
      </c>
      <c r="J48" s="1" t="s">
        <v>248</v>
      </c>
    </row>
    <row r="49" spans="1:10" x14ac:dyDescent="0.25">
      <c r="A49" s="1" t="s">
        <v>250</v>
      </c>
      <c r="B49" s="1" t="s">
        <v>254</v>
      </c>
      <c r="C49" s="1" t="s">
        <v>250</v>
      </c>
      <c r="D49" s="1" t="s">
        <v>254</v>
      </c>
      <c r="E49" s="17">
        <v>0.18840579710144928</v>
      </c>
      <c r="F49" s="1" t="s">
        <v>42</v>
      </c>
      <c r="G49" s="1" t="s">
        <v>43</v>
      </c>
      <c r="H49" s="1" t="s">
        <v>251</v>
      </c>
      <c r="I49" s="1" t="s">
        <v>252</v>
      </c>
      <c r="J49" s="1" t="s">
        <v>253</v>
      </c>
    </row>
    <row r="50" spans="1:10" x14ac:dyDescent="0.25">
      <c r="A50" s="1" t="s">
        <v>255</v>
      </c>
      <c r="B50" s="1" t="s">
        <v>259</v>
      </c>
      <c r="C50" s="1" t="s">
        <v>255</v>
      </c>
      <c r="D50" s="1" t="s">
        <v>259</v>
      </c>
      <c r="E50" s="17">
        <v>0.43</v>
      </c>
      <c r="F50" s="1" t="s">
        <v>42</v>
      </c>
      <c r="G50" s="1" t="s">
        <v>43</v>
      </c>
      <c r="H50" s="1" t="s">
        <v>256</v>
      </c>
      <c r="I50" s="1" t="s">
        <v>257</v>
      </c>
      <c r="J50" s="1" t="s">
        <v>258</v>
      </c>
    </row>
    <row r="51" spans="1:10" x14ac:dyDescent="0.25">
      <c r="A51" s="1" t="s">
        <v>260</v>
      </c>
      <c r="B51" s="1" t="s">
        <v>264</v>
      </c>
      <c r="C51" s="1" t="s">
        <v>260</v>
      </c>
      <c r="D51" s="1" t="s">
        <v>264</v>
      </c>
      <c r="E51" s="17">
        <v>0.89473684210526316</v>
      </c>
      <c r="F51" s="1" t="s">
        <v>261</v>
      </c>
      <c r="G51" s="1" t="s">
        <v>262</v>
      </c>
      <c r="H51" s="1" t="s">
        <v>263</v>
      </c>
      <c r="I51" s="1" t="s">
        <v>45</v>
      </c>
      <c r="J51" s="1" t="s">
        <v>185</v>
      </c>
    </row>
    <row r="52" spans="1:10" x14ac:dyDescent="0.25">
      <c r="A52" s="1" t="s">
        <v>265</v>
      </c>
      <c r="B52" s="1" t="s">
        <v>271</v>
      </c>
      <c r="C52" s="1" t="s">
        <v>265</v>
      </c>
      <c r="D52" s="1" t="s">
        <v>271</v>
      </c>
      <c r="E52" s="17">
        <v>0.47586206896551725</v>
      </c>
      <c r="F52" s="1" t="s">
        <v>266</v>
      </c>
      <c r="G52" s="1" t="s">
        <v>267</v>
      </c>
      <c r="H52" s="1" t="s">
        <v>268</v>
      </c>
      <c r="I52" s="1" t="s">
        <v>269</v>
      </c>
      <c r="J52" s="1" t="s">
        <v>270</v>
      </c>
    </row>
    <row r="53" spans="1:10" x14ac:dyDescent="0.25">
      <c r="A53" s="1" t="s">
        <v>272</v>
      </c>
      <c r="B53" s="1" t="s">
        <v>277</v>
      </c>
      <c r="C53" s="1" t="s">
        <v>272</v>
      </c>
      <c r="D53" s="1" t="s">
        <v>277</v>
      </c>
      <c r="E53" s="17">
        <v>0.11363636363636363</v>
      </c>
      <c r="F53" s="1" t="s">
        <v>273</v>
      </c>
      <c r="G53" s="1" t="s">
        <v>274</v>
      </c>
      <c r="H53" s="1" t="s">
        <v>275</v>
      </c>
      <c r="I53" s="1" t="s">
        <v>45</v>
      </c>
      <c r="J53" s="1" t="s">
        <v>276</v>
      </c>
    </row>
    <row r="54" spans="1:10" x14ac:dyDescent="0.25">
      <c r="A54" s="1" t="s">
        <v>278</v>
      </c>
      <c r="B54" s="1" t="s">
        <v>284</v>
      </c>
      <c r="C54" s="1" t="s">
        <v>278</v>
      </c>
      <c r="D54" s="1" t="s">
        <v>284</v>
      </c>
      <c r="E54" s="17">
        <v>0.24683544303797469</v>
      </c>
      <c r="F54" s="1" t="s">
        <v>279</v>
      </c>
      <c r="G54" s="1" t="s">
        <v>280</v>
      </c>
      <c r="H54" s="1" t="s">
        <v>281</v>
      </c>
      <c r="I54" s="1" t="s">
        <v>282</v>
      </c>
      <c r="J54" s="1" t="s">
        <v>283</v>
      </c>
    </row>
    <row r="55" spans="1:10" x14ac:dyDescent="0.25">
      <c r="A55" s="1" t="s">
        <v>285</v>
      </c>
      <c r="B55" s="1" t="s">
        <v>289</v>
      </c>
      <c r="C55" s="1" t="s">
        <v>285</v>
      </c>
      <c r="D55" s="1" t="s">
        <v>289</v>
      </c>
      <c r="E55" s="17">
        <v>0.12820512820512819</v>
      </c>
      <c r="F55" s="1" t="s">
        <v>286</v>
      </c>
      <c r="G55" s="1" t="s">
        <v>16</v>
      </c>
      <c r="H55" s="1" t="s">
        <v>287</v>
      </c>
      <c r="I55" s="1" t="s">
        <v>31</v>
      </c>
      <c r="J55" s="1" t="s">
        <v>288</v>
      </c>
    </row>
    <row r="56" spans="1:10" x14ac:dyDescent="0.25">
      <c r="A56" s="1" t="s">
        <v>290</v>
      </c>
      <c r="B56" s="1" t="s">
        <v>291</v>
      </c>
      <c r="C56" s="1" t="s">
        <v>290</v>
      </c>
      <c r="D56" s="1" t="s">
        <v>291</v>
      </c>
      <c r="E56" s="17">
        <v>0.1111111111111111</v>
      </c>
      <c r="F56" s="1" t="s">
        <v>286</v>
      </c>
      <c r="G56" s="1" t="s">
        <v>16</v>
      </c>
      <c r="H56" s="1" t="s">
        <v>287</v>
      </c>
      <c r="I56" s="1" t="s">
        <v>31</v>
      </c>
      <c r="J56" s="1" t="s">
        <v>288</v>
      </c>
    </row>
    <row r="57" spans="1:10" x14ac:dyDescent="0.25">
      <c r="A57" s="1" t="s">
        <v>292</v>
      </c>
      <c r="B57" s="1" t="s">
        <v>296</v>
      </c>
      <c r="C57" s="1" t="s">
        <v>292</v>
      </c>
      <c r="D57" s="1" t="s">
        <v>296</v>
      </c>
      <c r="E57" s="17">
        <v>0.16666666666666666</v>
      </c>
      <c r="F57" s="1" t="s">
        <v>293</v>
      </c>
      <c r="G57" s="1" t="s">
        <v>294</v>
      </c>
      <c r="H57" s="1" t="s">
        <v>295</v>
      </c>
      <c r="I57" s="1" t="s">
        <v>4</v>
      </c>
      <c r="J57" s="1" t="s">
        <v>5</v>
      </c>
    </row>
    <row r="58" spans="1:10" x14ac:dyDescent="0.25">
      <c r="A58" s="1" t="s">
        <v>297</v>
      </c>
      <c r="B58" s="1" t="s">
        <v>301</v>
      </c>
      <c r="C58" s="1" t="s">
        <v>297</v>
      </c>
      <c r="D58" s="1" t="s">
        <v>301</v>
      </c>
      <c r="E58" s="17">
        <v>0.39784946236559138</v>
      </c>
      <c r="F58" s="1" t="s">
        <v>298</v>
      </c>
      <c r="G58" s="1" t="s">
        <v>299</v>
      </c>
      <c r="H58" s="1" t="s">
        <v>300</v>
      </c>
      <c r="I58" s="1" t="s">
        <v>18</v>
      </c>
      <c r="J58" s="1" t="s">
        <v>82</v>
      </c>
    </row>
    <row r="59" spans="1:10" x14ac:dyDescent="0.25">
      <c r="A59" s="1" t="s">
        <v>302</v>
      </c>
      <c r="B59" s="1" t="s">
        <v>304</v>
      </c>
      <c r="C59" s="1" t="s">
        <v>302</v>
      </c>
      <c r="D59" s="1" t="s">
        <v>304</v>
      </c>
      <c r="E59" s="17">
        <v>0.3032258064516129</v>
      </c>
      <c r="F59" s="1" t="s">
        <v>298</v>
      </c>
      <c r="G59" s="1" t="s">
        <v>299</v>
      </c>
      <c r="H59" s="1" t="s">
        <v>303</v>
      </c>
      <c r="I59" s="1" t="s">
        <v>11</v>
      </c>
      <c r="J59" s="1" t="s">
        <v>244</v>
      </c>
    </row>
    <row r="60" spans="1:10" x14ac:dyDescent="0.25">
      <c r="A60" s="1" t="s">
        <v>305</v>
      </c>
      <c r="B60" s="1" t="s">
        <v>308</v>
      </c>
      <c r="C60" s="1" t="s">
        <v>305</v>
      </c>
      <c r="D60" s="1" t="s">
        <v>308</v>
      </c>
      <c r="E60" s="17">
        <v>1</v>
      </c>
      <c r="F60" s="1" t="s">
        <v>261</v>
      </c>
      <c r="G60" s="1" t="s">
        <v>262</v>
      </c>
      <c r="H60" s="1" t="s">
        <v>306</v>
      </c>
      <c r="I60" s="1" t="s">
        <v>11</v>
      </c>
      <c r="J60" s="1" t="s">
        <v>307</v>
      </c>
    </row>
    <row r="61" spans="1:10" x14ac:dyDescent="0.25">
      <c r="A61" s="1" t="s">
        <v>309</v>
      </c>
      <c r="B61" s="1" t="s">
        <v>311</v>
      </c>
      <c r="C61" s="1" t="s">
        <v>309</v>
      </c>
      <c r="D61" s="1" t="s">
        <v>311</v>
      </c>
      <c r="E61" s="17">
        <v>0.32247557003257327</v>
      </c>
      <c r="F61" s="1" t="s">
        <v>106</v>
      </c>
      <c r="G61" s="1" t="s">
        <v>107</v>
      </c>
      <c r="H61" s="1" t="s">
        <v>310</v>
      </c>
      <c r="I61" s="1" t="s">
        <v>4</v>
      </c>
      <c r="J61" s="1" t="s">
        <v>168</v>
      </c>
    </row>
    <row r="62" spans="1:10" x14ac:dyDescent="0.25">
      <c r="A62" s="1" t="s">
        <v>312</v>
      </c>
      <c r="B62" s="1" t="s">
        <v>315</v>
      </c>
      <c r="C62" s="1" t="s">
        <v>312</v>
      </c>
      <c r="D62" s="1" t="s">
        <v>315</v>
      </c>
      <c r="E62" s="17">
        <v>0.22568093385214008</v>
      </c>
      <c r="F62" s="1" t="s">
        <v>106</v>
      </c>
      <c r="G62" s="1" t="s">
        <v>107</v>
      </c>
      <c r="H62" s="1" t="s">
        <v>313</v>
      </c>
      <c r="I62" s="1" t="s">
        <v>31</v>
      </c>
      <c r="J62" s="1" t="s">
        <v>314</v>
      </c>
    </row>
    <row r="63" spans="1:10" x14ac:dyDescent="0.25">
      <c r="A63" s="1" t="s">
        <v>316</v>
      </c>
      <c r="B63" s="1" t="s">
        <v>321</v>
      </c>
      <c r="C63" s="1" t="s">
        <v>316</v>
      </c>
      <c r="D63" s="1" t="s">
        <v>321</v>
      </c>
      <c r="E63" s="17">
        <v>0.215962441314554</v>
      </c>
      <c r="F63" s="1" t="s">
        <v>317</v>
      </c>
      <c r="G63" s="1" t="s">
        <v>318</v>
      </c>
      <c r="H63" s="1" t="s">
        <v>319</v>
      </c>
      <c r="I63" s="1" t="s">
        <v>4</v>
      </c>
      <c r="J63" s="1" t="s">
        <v>320</v>
      </c>
    </row>
    <row r="64" spans="1:10" x14ac:dyDescent="0.25">
      <c r="A64" s="1" t="s">
        <v>322</v>
      </c>
      <c r="B64" s="1" t="s">
        <v>326</v>
      </c>
      <c r="C64" s="1" t="s">
        <v>322</v>
      </c>
      <c r="D64" s="1" t="s">
        <v>326</v>
      </c>
      <c r="E64" s="17">
        <v>0.29457364341085274</v>
      </c>
      <c r="F64" s="1" t="s">
        <v>323</v>
      </c>
      <c r="G64" s="1" t="s">
        <v>324</v>
      </c>
      <c r="H64" s="1" t="s">
        <v>325</v>
      </c>
      <c r="I64" s="1" t="s">
        <v>72</v>
      </c>
      <c r="J64" s="1" t="s">
        <v>248</v>
      </c>
    </row>
    <row r="65" spans="1:10" x14ac:dyDescent="0.25">
      <c r="A65" s="1" t="s">
        <v>327</v>
      </c>
      <c r="B65" s="1" t="s">
        <v>330</v>
      </c>
      <c r="C65" s="1" t="s">
        <v>327</v>
      </c>
      <c r="D65" s="1" t="s">
        <v>330</v>
      </c>
      <c r="E65" s="17">
        <v>0.24925816023738873</v>
      </c>
      <c r="F65" s="1" t="s">
        <v>106</v>
      </c>
      <c r="G65" s="1" t="s">
        <v>107</v>
      </c>
      <c r="H65" s="1" t="s">
        <v>328</v>
      </c>
      <c r="I65" s="1" t="s">
        <v>31</v>
      </c>
      <c r="J65" s="1" t="s">
        <v>329</v>
      </c>
    </row>
    <row r="66" spans="1:10" x14ac:dyDescent="0.25">
      <c r="A66" s="1" t="s">
        <v>331</v>
      </c>
      <c r="B66" s="1" t="s">
        <v>335</v>
      </c>
      <c r="C66" s="1" t="s">
        <v>331</v>
      </c>
      <c r="D66" s="1" t="s">
        <v>335</v>
      </c>
      <c r="E66" s="17">
        <v>7.8313253012048195E-2</v>
      </c>
      <c r="F66" s="1" t="s">
        <v>273</v>
      </c>
      <c r="G66" s="1" t="s">
        <v>332</v>
      </c>
      <c r="H66" s="1" t="s">
        <v>333</v>
      </c>
      <c r="I66" s="1" t="s">
        <v>45</v>
      </c>
      <c r="J66" s="1" t="s">
        <v>334</v>
      </c>
    </row>
    <row r="67" spans="1:10" x14ac:dyDescent="0.25">
      <c r="A67" s="1" t="s">
        <v>336</v>
      </c>
      <c r="B67" s="1" t="s">
        <v>342</v>
      </c>
      <c r="C67" s="1" t="s">
        <v>336</v>
      </c>
      <c r="D67" s="1" t="s">
        <v>342</v>
      </c>
      <c r="E67" s="17">
        <v>0.9375</v>
      </c>
      <c r="F67" s="1" t="s">
        <v>337</v>
      </c>
      <c r="G67" s="1" t="s">
        <v>338</v>
      </c>
      <c r="H67" s="1" t="s">
        <v>339</v>
      </c>
      <c r="I67" s="1" t="s">
        <v>340</v>
      </c>
      <c r="J67" s="1" t="s">
        <v>341</v>
      </c>
    </row>
    <row r="68" spans="1:10" x14ac:dyDescent="0.25">
      <c r="A68" s="1" t="s">
        <v>343</v>
      </c>
      <c r="B68" s="1" t="s">
        <v>348</v>
      </c>
      <c r="C68" s="1" t="s">
        <v>343</v>
      </c>
      <c r="D68" s="1" t="s">
        <v>348</v>
      </c>
      <c r="E68" s="17">
        <v>0.93406593406593408</v>
      </c>
      <c r="F68" s="1" t="s">
        <v>344</v>
      </c>
      <c r="G68" s="1" t="s">
        <v>345</v>
      </c>
      <c r="H68" s="1" t="s">
        <v>346</v>
      </c>
      <c r="I68" s="1" t="s">
        <v>45</v>
      </c>
      <c r="J68" s="1" t="s">
        <v>347</v>
      </c>
    </row>
    <row r="69" spans="1:10" x14ac:dyDescent="0.25">
      <c r="A69" s="1" t="s">
        <v>349</v>
      </c>
      <c r="B69" s="1" t="s">
        <v>351</v>
      </c>
      <c r="C69" s="1" t="s">
        <v>349</v>
      </c>
      <c r="D69" s="1" t="s">
        <v>351</v>
      </c>
      <c r="E69" s="17">
        <v>0.15909090909090909</v>
      </c>
      <c r="F69" s="1" t="s">
        <v>151</v>
      </c>
      <c r="G69" s="1" t="s">
        <v>152</v>
      </c>
      <c r="H69" s="1" t="s">
        <v>350</v>
      </c>
      <c r="I69" s="1" t="s">
        <v>45</v>
      </c>
      <c r="J69" s="1" t="s">
        <v>185</v>
      </c>
    </row>
    <row r="70" spans="1:10" x14ac:dyDescent="0.25">
      <c r="A70" s="1" t="s">
        <v>352</v>
      </c>
      <c r="B70" s="1" t="s">
        <v>355</v>
      </c>
      <c r="C70" s="1" t="s">
        <v>352</v>
      </c>
      <c r="D70" s="1" t="s">
        <v>355</v>
      </c>
      <c r="E70" s="17">
        <v>0.21090909090909091</v>
      </c>
      <c r="F70" s="1" t="s">
        <v>139</v>
      </c>
      <c r="G70" s="1" t="s">
        <v>140</v>
      </c>
      <c r="H70" s="1" t="s">
        <v>353</v>
      </c>
      <c r="I70" s="1" t="s">
        <v>45</v>
      </c>
      <c r="J70" s="1" t="s">
        <v>354</v>
      </c>
    </row>
    <row r="71" spans="1:10" x14ac:dyDescent="0.25">
      <c r="A71" s="1" t="s">
        <v>356</v>
      </c>
      <c r="B71" s="1" t="s">
        <v>361</v>
      </c>
      <c r="C71" s="1" t="s">
        <v>356</v>
      </c>
      <c r="D71" s="1" t="s">
        <v>361</v>
      </c>
      <c r="E71" s="17">
        <v>0.11764705882352941</v>
      </c>
      <c r="F71" s="1" t="s">
        <v>357</v>
      </c>
      <c r="G71" s="1" t="s">
        <v>358</v>
      </c>
      <c r="H71" s="1" t="s">
        <v>359</v>
      </c>
      <c r="I71" s="1" t="s">
        <v>18</v>
      </c>
      <c r="J71" s="1" t="s">
        <v>360</v>
      </c>
    </row>
    <row r="72" spans="1:10" x14ac:dyDescent="0.25">
      <c r="A72" s="1" t="s">
        <v>362</v>
      </c>
      <c r="B72" s="1" t="s">
        <v>366</v>
      </c>
      <c r="C72" s="1" t="s">
        <v>362</v>
      </c>
      <c r="D72" s="1" t="s">
        <v>366</v>
      </c>
      <c r="E72" s="17">
        <v>0.48854961832061067</v>
      </c>
      <c r="F72" s="1" t="s">
        <v>194</v>
      </c>
      <c r="G72" s="1" t="s">
        <v>363</v>
      </c>
      <c r="H72" s="1" t="s">
        <v>364</v>
      </c>
      <c r="I72" s="1" t="s">
        <v>72</v>
      </c>
      <c r="J72" s="1" t="s">
        <v>365</v>
      </c>
    </row>
    <row r="73" spans="1:10" x14ac:dyDescent="0.25">
      <c r="A73" s="1" t="s">
        <v>367</v>
      </c>
      <c r="B73" s="1" t="s">
        <v>372</v>
      </c>
      <c r="C73" s="1" t="s">
        <v>367</v>
      </c>
      <c r="D73" s="1" t="s">
        <v>372</v>
      </c>
      <c r="E73" s="17">
        <v>0.32903225806451614</v>
      </c>
      <c r="F73" s="1" t="s">
        <v>368</v>
      </c>
      <c r="G73" s="1" t="s">
        <v>369</v>
      </c>
      <c r="H73" s="1" t="s">
        <v>370</v>
      </c>
      <c r="I73" s="1" t="s">
        <v>31</v>
      </c>
      <c r="J73" s="1" t="s">
        <v>371</v>
      </c>
    </row>
    <row r="74" spans="1:10" x14ac:dyDescent="0.25">
      <c r="A74" s="1" t="s">
        <v>373</v>
      </c>
      <c r="B74" s="1" t="s">
        <v>378</v>
      </c>
      <c r="C74" s="1" t="s">
        <v>373</v>
      </c>
      <c r="D74" s="1" t="s">
        <v>378</v>
      </c>
      <c r="E74" s="17">
        <v>0.34693877551020408</v>
      </c>
      <c r="F74" s="1" t="s">
        <v>374</v>
      </c>
      <c r="G74" s="1" t="s">
        <v>375</v>
      </c>
      <c r="H74" s="1" t="s">
        <v>376</v>
      </c>
      <c r="I74" s="1" t="s">
        <v>45</v>
      </c>
      <c r="J74" s="1" t="s">
        <v>377</v>
      </c>
    </row>
    <row r="75" spans="1:10" x14ac:dyDescent="0.25">
      <c r="A75" s="1" t="s">
        <v>379</v>
      </c>
      <c r="B75" s="1" t="s">
        <v>384</v>
      </c>
      <c r="C75" s="1" t="s">
        <v>379</v>
      </c>
      <c r="D75" s="1" t="s">
        <v>384</v>
      </c>
      <c r="E75" s="17">
        <v>0.29206349206349208</v>
      </c>
      <c r="F75" s="1" t="s">
        <v>380</v>
      </c>
      <c r="G75" s="1" t="s">
        <v>381</v>
      </c>
      <c r="H75" s="1" t="s">
        <v>382</v>
      </c>
      <c r="I75" s="1" t="s">
        <v>222</v>
      </c>
      <c r="J75" s="1" t="s">
        <v>383</v>
      </c>
    </row>
    <row r="76" spans="1:10" x14ac:dyDescent="0.25">
      <c r="A76" s="1" t="s">
        <v>385</v>
      </c>
      <c r="B76" s="1" t="s">
        <v>388</v>
      </c>
      <c r="C76" s="1" t="s">
        <v>385</v>
      </c>
      <c r="D76" s="1" t="s">
        <v>388</v>
      </c>
      <c r="E76" s="17">
        <v>1</v>
      </c>
      <c r="F76" s="1" t="s">
        <v>261</v>
      </c>
      <c r="G76" s="1" t="s">
        <v>262</v>
      </c>
      <c r="H76" s="1" t="s">
        <v>386</v>
      </c>
      <c r="I76" s="1" t="s">
        <v>54</v>
      </c>
      <c r="J76" s="1" t="s">
        <v>387</v>
      </c>
    </row>
    <row r="77" spans="1:10" x14ac:dyDescent="0.25">
      <c r="A77" s="1" t="s">
        <v>385</v>
      </c>
      <c r="B77" s="1" t="s">
        <v>388</v>
      </c>
      <c r="C77" s="1" t="s">
        <v>385</v>
      </c>
      <c r="D77" s="1" t="s">
        <v>388</v>
      </c>
      <c r="E77" s="17">
        <v>1</v>
      </c>
      <c r="F77" s="1" t="s">
        <v>261</v>
      </c>
      <c r="G77" s="1" t="s">
        <v>262</v>
      </c>
      <c r="H77" s="1" t="s">
        <v>386</v>
      </c>
      <c r="I77" s="1" t="s">
        <v>54</v>
      </c>
      <c r="J77" s="1" t="s">
        <v>387</v>
      </c>
    </row>
    <row r="78" spans="1:10" x14ac:dyDescent="0.25">
      <c r="A78" s="1" t="s">
        <v>389</v>
      </c>
      <c r="B78" s="1" t="s">
        <v>393</v>
      </c>
      <c r="C78" s="1" t="s">
        <v>389</v>
      </c>
      <c r="D78" s="1" t="s">
        <v>393</v>
      </c>
      <c r="E78" s="17">
        <v>0.38235294117647056</v>
      </c>
      <c r="F78" s="1" t="s">
        <v>390</v>
      </c>
      <c r="G78" s="1" t="s">
        <v>391</v>
      </c>
      <c r="H78" s="1" t="s">
        <v>392</v>
      </c>
      <c r="I78" s="1" t="s">
        <v>222</v>
      </c>
      <c r="J78" s="1" t="s">
        <v>383</v>
      </c>
    </row>
    <row r="79" spans="1:10" x14ac:dyDescent="0.25">
      <c r="A79" s="1" t="s">
        <v>394</v>
      </c>
      <c r="B79" s="1" t="s">
        <v>397</v>
      </c>
      <c r="C79" s="1" t="s">
        <v>394</v>
      </c>
      <c r="D79" s="1" t="s">
        <v>397</v>
      </c>
      <c r="E79" s="17">
        <v>0.10731707317073171</v>
      </c>
      <c r="F79" s="1" t="s">
        <v>106</v>
      </c>
      <c r="G79" s="1" t="s">
        <v>107</v>
      </c>
      <c r="H79" s="1" t="s">
        <v>395</v>
      </c>
      <c r="I79" s="1" t="s">
        <v>161</v>
      </c>
      <c r="J79" s="1" t="s">
        <v>396</v>
      </c>
    </row>
    <row r="80" spans="1:10" x14ac:dyDescent="0.25">
      <c r="A80" s="1" t="s">
        <v>398</v>
      </c>
      <c r="B80" s="1" t="s">
        <v>401</v>
      </c>
      <c r="C80" s="1" t="s">
        <v>398</v>
      </c>
      <c r="D80" s="1" t="s">
        <v>401</v>
      </c>
      <c r="E80" s="17">
        <v>0.15434083601286175</v>
      </c>
      <c r="F80" s="1" t="s">
        <v>298</v>
      </c>
      <c r="G80" s="1" t="s">
        <v>299</v>
      </c>
      <c r="H80" s="1" t="s">
        <v>399</v>
      </c>
      <c r="I80" s="1" t="s">
        <v>45</v>
      </c>
      <c r="J80" s="1" t="s">
        <v>400</v>
      </c>
    </row>
    <row r="81" spans="1:10" x14ac:dyDescent="0.25">
      <c r="A81" s="1" t="s">
        <v>402</v>
      </c>
      <c r="B81" s="1" t="s">
        <v>404</v>
      </c>
      <c r="C81" s="1" t="s">
        <v>402</v>
      </c>
      <c r="D81" s="1" t="s">
        <v>404</v>
      </c>
      <c r="E81" s="17">
        <v>0.30177514792899407</v>
      </c>
      <c r="F81" s="1" t="s">
        <v>126</v>
      </c>
      <c r="G81" s="1" t="s">
        <v>127</v>
      </c>
      <c r="H81" s="1" t="s">
        <v>403</v>
      </c>
      <c r="I81" s="1" t="s">
        <v>45</v>
      </c>
      <c r="J81" s="1" t="s">
        <v>46</v>
      </c>
    </row>
    <row r="82" spans="1:10" x14ac:dyDescent="0.25">
      <c r="A82" s="1" t="s">
        <v>405</v>
      </c>
      <c r="B82" s="1" t="s">
        <v>407</v>
      </c>
      <c r="C82" s="1" t="s">
        <v>405</v>
      </c>
      <c r="D82" s="1" t="s">
        <v>407</v>
      </c>
      <c r="E82" s="17">
        <v>0.95348837209302328</v>
      </c>
      <c r="F82" s="1" t="s">
        <v>261</v>
      </c>
      <c r="G82" s="1" t="s">
        <v>262</v>
      </c>
      <c r="H82" s="1" t="s">
        <v>406</v>
      </c>
      <c r="I82" s="1" t="s">
        <v>45</v>
      </c>
      <c r="J82" s="1" t="s">
        <v>142</v>
      </c>
    </row>
    <row r="83" spans="1:10" x14ac:dyDescent="0.25">
      <c r="A83" s="1" t="s">
        <v>408</v>
      </c>
      <c r="B83" s="1" t="s">
        <v>413</v>
      </c>
      <c r="C83" s="1" t="s">
        <v>408</v>
      </c>
      <c r="D83" s="1" t="s">
        <v>413</v>
      </c>
      <c r="E83" s="17">
        <v>0.28862973760932947</v>
      </c>
      <c r="F83" s="1" t="s">
        <v>409</v>
      </c>
      <c r="G83" s="1" t="s">
        <v>410</v>
      </c>
      <c r="H83" s="1" t="s">
        <v>411</v>
      </c>
      <c r="I83" s="1" t="s">
        <v>31</v>
      </c>
      <c r="J83" s="1" t="s">
        <v>412</v>
      </c>
    </row>
    <row r="84" spans="1:10" x14ac:dyDescent="0.25">
      <c r="A84" s="1" t="s">
        <v>414</v>
      </c>
      <c r="B84" s="1" t="s">
        <v>420</v>
      </c>
      <c r="C84" s="1" t="s">
        <v>414</v>
      </c>
      <c r="D84" s="1" t="s">
        <v>420</v>
      </c>
      <c r="E84" s="17">
        <v>0.16572237960339944</v>
      </c>
      <c r="F84" s="1" t="s">
        <v>415</v>
      </c>
      <c r="G84" s="1" t="s">
        <v>416</v>
      </c>
      <c r="H84" s="1" t="s">
        <v>417</v>
      </c>
      <c r="I84" s="1" t="s">
        <v>418</v>
      </c>
      <c r="J84" s="1" t="s">
        <v>419</v>
      </c>
    </row>
    <row r="85" spans="1:10" x14ac:dyDescent="0.25">
      <c r="A85" s="1" t="s">
        <v>421</v>
      </c>
      <c r="B85" s="1" t="s">
        <v>425</v>
      </c>
      <c r="C85" s="1" t="s">
        <v>421</v>
      </c>
      <c r="D85" s="1" t="s">
        <v>425</v>
      </c>
      <c r="E85" s="17">
        <v>0.22842639593908629</v>
      </c>
      <c r="F85" s="1" t="s">
        <v>422</v>
      </c>
      <c r="G85" s="1" t="s">
        <v>423</v>
      </c>
      <c r="H85" s="1" t="s">
        <v>424</v>
      </c>
      <c r="I85" s="1" t="s">
        <v>45</v>
      </c>
      <c r="J85" s="1" t="s">
        <v>179</v>
      </c>
    </row>
    <row r="86" spans="1:10" x14ac:dyDescent="0.25">
      <c r="A86" s="1" t="s">
        <v>426</v>
      </c>
      <c r="B86" s="1" t="s">
        <v>431</v>
      </c>
      <c r="C86" s="1" t="s">
        <v>426</v>
      </c>
      <c r="D86" s="1" t="s">
        <v>431</v>
      </c>
      <c r="E86" s="17">
        <v>0.47972972972972971</v>
      </c>
      <c r="F86" s="1" t="s">
        <v>427</v>
      </c>
      <c r="G86" s="1" t="s">
        <v>428</v>
      </c>
      <c r="H86" s="1" t="s">
        <v>429</v>
      </c>
      <c r="I86" s="1" t="s">
        <v>4</v>
      </c>
      <c r="J86" s="1" t="s">
        <v>430</v>
      </c>
    </row>
    <row r="87" spans="1:10" x14ac:dyDescent="0.25">
      <c r="A87" s="1" t="s">
        <v>432</v>
      </c>
      <c r="B87" s="1" t="s">
        <v>433</v>
      </c>
      <c r="C87" s="1" t="s">
        <v>432</v>
      </c>
      <c r="D87" s="1" t="s">
        <v>433</v>
      </c>
      <c r="E87" s="17">
        <v>0.22128851540616246</v>
      </c>
      <c r="F87" s="1" t="s">
        <v>92</v>
      </c>
      <c r="G87" s="1" t="s">
        <v>93</v>
      </c>
      <c r="H87" s="1" t="s">
        <v>94</v>
      </c>
      <c r="I87" s="1" t="s">
        <v>67</v>
      </c>
      <c r="J87" s="1" t="s">
        <v>95</v>
      </c>
    </row>
    <row r="88" spans="1:10" x14ac:dyDescent="0.25">
      <c r="A88" s="1" t="s">
        <v>434</v>
      </c>
      <c r="B88" s="1" t="s">
        <v>439</v>
      </c>
      <c r="C88" s="1" t="s">
        <v>434</v>
      </c>
      <c r="D88" s="1" t="s">
        <v>439</v>
      </c>
      <c r="E88" s="17">
        <v>0.25203252032520324</v>
      </c>
      <c r="F88" s="1" t="s">
        <v>435</v>
      </c>
      <c r="G88" s="1" t="s">
        <v>436</v>
      </c>
      <c r="H88" s="1" t="s">
        <v>437</v>
      </c>
      <c r="I88" s="1" t="s">
        <v>4</v>
      </c>
      <c r="J88" s="1" t="s">
        <v>438</v>
      </c>
    </row>
    <row r="89" spans="1:10" x14ac:dyDescent="0.25">
      <c r="A89" s="1" t="s">
        <v>440</v>
      </c>
      <c r="B89" s="1" t="s">
        <v>445</v>
      </c>
      <c r="C89" s="1" t="s">
        <v>440</v>
      </c>
      <c r="D89" s="1" t="s">
        <v>445</v>
      </c>
      <c r="E89" s="17">
        <v>0.43859649122807015</v>
      </c>
      <c r="F89" s="1" t="s">
        <v>441</v>
      </c>
      <c r="G89" s="1" t="s">
        <v>442</v>
      </c>
      <c r="H89" s="1" t="s">
        <v>443</v>
      </c>
      <c r="I89" s="1" t="s">
        <v>4</v>
      </c>
      <c r="J89" s="1" t="s">
        <v>444</v>
      </c>
    </row>
    <row r="90" spans="1:10" x14ac:dyDescent="0.25">
      <c r="A90" s="1" t="s">
        <v>446</v>
      </c>
      <c r="B90" s="1" t="s">
        <v>448</v>
      </c>
      <c r="C90" s="1" t="s">
        <v>446</v>
      </c>
      <c r="D90" s="1" t="s">
        <v>448</v>
      </c>
      <c r="E90" s="17">
        <v>0.11032863849765258</v>
      </c>
      <c r="F90" s="1" t="s">
        <v>298</v>
      </c>
      <c r="G90" s="1" t="s">
        <v>299</v>
      </c>
      <c r="H90" s="1" t="s">
        <v>447</v>
      </c>
      <c r="I90" s="1" t="s">
        <v>45</v>
      </c>
      <c r="J90" s="1" t="s">
        <v>142</v>
      </c>
    </row>
    <row r="91" spans="1:10" x14ac:dyDescent="0.25">
      <c r="A91" s="1" t="s">
        <v>449</v>
      </c>
      <c r="B91" s="1" t="s">
        <v>454</v>
      </c>
      <c r="C91" s="1" t="s">
        <v>449</v>
      </c>
      <c r="D91" s="1" t="s">
        <v>454</v>
      </c>
      <c r="E91" s="17">
        <v>0.29587155963302753</v>
      </c>
      <c r="F91" s="1" t="s">
        <v>450</v>
      </c>
      <c r="G91" s="1" t="s">
        <v>451</v>
      </c>
      <c r="H91" s="1" t="s">
        <v>452</v>
      </c>
      <c r="I91" s="1" t="s">
        <v>4</v>
      </c>
      <c r="J91" s="1" t="s">
        <v>453</v>
      </c>
    </row>
    <row r="92" spans="1:10" x14ac:dyDescent="0.25">
      <c r="A92" s="1" t="s">
        <v>455</v>
      </c>
      <c r="B92" s="1" t="s">
        <v>460</v>
      </c>
      <c r="C92" s="1" t="s">
        <v>455</v>
      </c>
      <c r="D92" s="1" t="s">
        <v>460</v>
      </c>
      <c r="E92" s="17">
        <v>0.15384615384615385</v>
      </c>
      <c r="F92" s="1" t="s">
        <v>456</v>
      </c>
      <c r="G92" s="1" t="s">
        <v>457</v>
      </c>
      <c r="H92" s="1" t="s">
        <v>458</v>
      </c>
      <c r="I92" s="1" t="s">
        <v>340</v>
      </c>
      <c r="J92" s="1" t="s">
        <v>459</v>
      </c>
    </row>
    <row r="93" spans="1:10" x14ac:dyDescent="0.25">
      <c r="A93" s="1" t="s">
        <v>461</v>
      </c>
      <c r="B93" s="1" t="s">
        <v>466</v>
      </c>
      <c r="C93" s="1" t="s">
        <v>461</v>
      </c>
      <c r="D93" s="1" t="s">
        <v>466</v>
      </c>
      <c r="E93" s="17">
        <v>0.10507246376811594</v>
      </c>
      <c r="F93" s="1" t="s">
        <v>462</v>
      </c>
      <c r="G93" s="1" t="s">
        <v>463</v>
      </c>
      <c r="H93" s="1" t="s">
        <v>464</v>
      </c>
      <c r="I93" s="1" t="s">
        <v>11</v>
      </c>
      <c r="J93" s="1" t="s">
        <v>465</v>
      </c>
    </row>
    <row r="94" spans="1:10" x14ac:dyDescent="0.25">
      <c r="A94" s="1" t="s">
        <v>467</v>
      </c>
      <c r="B94" s="1" t="s">
        <v>471</v>
      </c>
      <c r="C94" s="1" t="s">
        <v>467</v>
      </c>
      <c r="D94" s="1" t="s">
        <v>471</v>
      </c>
      <c r="E94" s="17">
        <v>0.31543624161073824</v>
      </c>
      <c r="F94" s="1" t="s">
        <v>468</v>
      </c>
      <c r="G94" s="1" t="s">
        <v>469</v>
      </c>
      <c r="H94" s="1" t="s">
        <v>470</v>
      </c>
      <c r="I94" s="1" t="s">
        <v>45</v>
      </c>
      <c r="J94" s="1" t="s">
        <v>354</v>
      </c>
    </row>
    <row r="95" spans="1:10" x14ac:dyDescent="0.25">
      <c r="A95" s="1" t="s">
        <v>472</v>
      </c>
      <c r="B95" s="1" t="s">
        <v>477</v>
      </c>
      <c r="C95" s="1" t="s">
        <v>472</v>
      </c>
      <c r="D95" s="1" t="s">
        <v>477</v>
      </c>
      <c r="E95" s="17">
        <v>0.55670103092783507</v>
      </c>
      <c r="F95" s="1" t="s">
        <v>473</v>
      </c>
      <c r="G95" s="1" t="s">
        <v>474</v>
      </c>
      <c r="H95" s="1" t="s">
        <v>475</v>
      </c>
      <c r="I95" s="1" t="s">
        <v>45</v>
      </c>
      <c r="J95" s="1" t="s">
        <v>476</v>
      </c>
    </row>
    <row r="96" spans="1:10" x14ac:dyDescent="0.25">
      <c r="A96" s="1" t="s">
        <v>478</v>
      </c>
      <c r="B96" s="1" t="s">
        <v>482</v>
      </c>
      <c r="C96" s="1" t="s">
        <v>478</v>
      </c>
      <c r="D96" s="1" t="s">
        <v>482</v>
      </c>
      <c r="E96" s="17">
        <v>0.32149901380670609</v>
      </c>
      <c r="F96" s="1" t="s">
        <v>479</v>
      </c>
      <c r="G96" s="1" t="s">
        <v>480</v>
      </c>
      <c r="H96" s="1" t="s">
        <v>481</v>
      </c>
      <c r="I96" s="1" t="s">
        <v>4</v>
      </c>
      <c r="J96" s="1" t="s">
        <v>5</v>
      </c>
    </row>
    <row r="97" spans="1:10" x14ac:dyDescent="0.25">
      <c r="A97" s="1" t="s">
        <v>483</v>
      </c>
      <c r="B97" s="1" t="s">
        <v>488</v>
      </c>
      <c r="C97" s="1" t="s">
        <v>483</v>
      </c>
      <c r="D97" s="1" t="s">
        <v>488</v>
      </c>
      <c r="E97" s="17">
        <v>0.245</v>
      </c>
      <c r="F97" s="1" t="s">
        <v>484</v>
      </c>
      <c r="G97" s="1" t="s">
        <v>485</v>
      </c>
      <c r="H97" s="1" t="s">
        <v>486</v>
      </c>
      <c r="I97" s="1" t="s">
        <v>11</v>
      </c>
      <c r="J97" s="1" t="s">
        <v>487</v>
      </c>
    </row>
    <row r="98" spans="1:10" x14ac:dyDescent="0.25">
      <c r="A98" s="1" t="s">
        <v>489</v>
      </c>
      <c r="B98" s="1" t="s">
        <v>495</v>
      </c>
      <c r="C98" s="1" t="s">
        <v>489</v>
      </c>
      <c r="D98" s="1" t="s">
        <v>495</v>
      </c>
      <c r="E98" s="17">
        <v>0.62962962962962965</v>
      </c>
      <c r="F98" s="1" t="s">
        <v>490</v>
      </c>
      <c r="G98" s="1" t="s">
        <v>491</v>
      </c>
      <c r="H98" s="1" t="s">
        <v>492</v>
      </c>
      <c r="I98" s="1" t="s">
        <v>493</v>
      </c>
      <c r="J98" s="1" t="s">
        <v>494</v>
      </c>
    </row>
    <row r="99" spans="1:10" x14ac:dyDescent="0.25">
      <c r="A99" s="1" t="s">
        <v>496</v>
      </c>
      <c r="B99" s="1" t="s">
        <v>498</v>
      </c>
      <c r="C99" s="1" t="s">
        <v>496</v>
      </c>
      <c r="D99" s="1" t="s">
        <v>498</v>
      </c>
      <c r="E99" s="17">
        <v>5.5327868852459015E-2</v>
      </c>
      <c r="F99" s="1" t="s">
        <v>298</v>
      </c>
      <c r="G99" s="1" t="s">
        <v>299</v>
      </c>
      <c r="H99" s="1" t="s">
        <v>497</v>
      </c>
      <c r="I99" s="1" t="s">
        <v>45</v>
      </c>
      <c r="J99" s="1" t="s">
        <v>276</v>
      </c>
    </row>
    <row r="100" spans="1:10" x14ac:dyDescent="0.25">
      <c r="A100" s="1" t="s">
        <v>499</v>
      </c>
      <c r="B100" s="1" t="s">
        <v>503</v>
      </c>
      <c r="C100" s="1" t="s">
        <v>499</v>
      </c>
      <c r="D100" s="1" t="s">
        <v>503</v>
      </c>
      <c r="E100" s="17">
        <v>0.96551724137931039</v>
      </c>
      <c r="F100" s="1" t="s">
        <v>194</v>
      </c>
      <c r="G100" s="1" t="s">
        <v>500</v>
      </c>
      <c r="H100" s="1" t="s">
        <v>501</v>
      </c>
      <c r="I100" s="1" t="s">
        <v>72</v>
      </c>
      <c r="J100" s="1" t="s">
        <v>502</v>
      </c>
    </row>
    <row r="101" spans="1:10" x14ac:dyDescent="0.25">
      <c r="A101" s="1" t="s">
        <v>504</v>
      </c>
      <c r="B101" s="1" t="s">
        <v>509</v>
      </c>
      <c r="C101" s="1" t="s">
        <v>504</v>
      </c>
      <c r="D101" s="1" t="s">
        <v>509</v>
      </c>
      <c r="E101" s="17">
        <v>0.18135245901639344</v>
      </c>
      <c r="F101" s="1" t="s">
        <v>505</v>
      </c>
      <c r="G101" s="1" t="s">
        <v>506</v>
      </c>
      <c r="H101" s="1" t="s">
        <v>507</v>
      </c>
      <c r="I101" s="1" t="s">
        <v>45</v>
      </c>
      <c r="J101" s="1" t="s">
        <v>508</v>
      </c>
    </row>
    <row r="102" spans="1:10" x14ac:dyDescent="0.25">
      <c r="A102" s="1" t="s">
        <v>510</v>
      </c>
      <c r="B102" s="1" t="s">
        <v>513</v>
      </c>
      <c r="C102" s="1" t="s">
        <v>510</v>
      </c>
      <c r="D102" s="1" t="s">
        <v>513</v>
      </c>
      <c r="E102" s="17">
        <v>0.390625</v>
      </c>
      <c r="F102" s="1" t="s">
        <v>106</v>
      </c>
      <c r="G102" s="1" t="s">
        <v>107</v>
      </c>
      <c r="H102" s="1" t="s">
        <v>511</v>
      </c>
      <c r="I102" s="1" t="s">
        <v>31</v>
      </c>
      <c r="J102" s="1" t="s">
        <v>512</v>
      </c>
    </row>
    <row r="103" spans="1:10" x14ac:dyDescent="0.25">
      <c r="A103" s="1" t="s">
        <v>514</v>
      </c>
      <c r="B103" s="1" t="s">
        <v>519</v>
      </c>
      <c r="C103" s="1" t="s">
        <v>514</v>
      </c>
      <c r="D103" s="1" t="s">
        <v>519</v>
      </c>
      <c r="E103" s="17">
        <v>0.13529411764705881</v>
      </c>
      <c r="F103" s="1" t="s">
        <v>515</v>
      </c>
      <c r="G103" s="1" t="s">
        <v>516</v>
      </c>
      <c r="H103" s="1" t="s">
        <v>517</v>
      </c>
      <c r="I103" s="1" t="s">
        <v>45</v>
      </c>
      <c r="J103" s="1" t="s">
        <v>518</v>
      </c>
    </row>
    <row r="104" spans="1:10" x14ac:dyDescent="0.25">
      <c r="A104" s="1" t="s">
        <v>520</v>
      </c>
      <c r="B104" s="1" t="s">
        <v>525</v>
      </c>
      <c r="C104" s="1" t="s">
        <v>520</v>
      </c>
      <c r="D104" s="1" t="s">
        <v>525</v>
      </c>
      <c r="E104" s="17">
        <v>0.36649214659685864</v>
      </c>
      <c r="F104" s="1" t="s">
        <v>521</v>
      </c>
      <c r="G104" s="1" t="s">
        <v>522</v>
      </c>
      <c r="H104" s="1" t="s">
        <v>523</v>
      </c>
      <c r="I104" s="1" t="s">
        <v>18</v>
      </c>
      <c r="J104" s="1" t="s">
        <v>524</v>
      </c>
    </row>
    <row r="105" spans="1:10" x14ac:dyDescent="0.25">
      <c r="A105" s="1" t="s">
        <v>526</v>
      </c>
      <c r="B105" s="1" t="s">
        <v>530</v>
      </c>
      <c r="C105" s="1" t="s">
        <v>526</v>
      </c>
      <c r="D105" s="1" t="s">
        <v>530</v>
      </c>
      <c r="E105" s="17">
        <v>0.16149068322981366</v>
      </c>
      <c r="F105" s="1" t="s">
        <v>527</v>
      </c>
      <c r="G105" s="1" t="s">
        <v>338</v>
      </c>
      <c r="H105" s="1" t="s">
        <v>528</v>
      </c>
      <c r="I105" s="1" t="s">
        <v>4</v>
      </c>
      <c r="J105" s="1" t="s">
        <v>529</v>
      </c>
    </row>
    <row r="106" spans="1:10" x14ac:dyDescent="0.25">
      <c r="A106" s="1" t="s">
        <v>531</v>
      </c>
      <c r="B106" s="1" t="s">
        <v>536</v>
      </c>
      <c r="C106" s="1" t="s">
        <v>531</v>
      </c>
      <c r="D106" s="1" t="s">
        <v>536</v>
      </c>
      <c r="E106" s="17">
        <v>0.12</v>
      </c>
      <c r="F106" s="1" t="s">
        <v>532</v>
      </c>
      <c r="G106" s="1" t="s">
        <v>533</v>
      </c>
      <c r="H106" s="1" t="s">
        <v>534</v>
      </c>
      <c r="I106" s="1" t="s">
        <v>31</v>
      </c>
      <c r="J106" s="1" t="s">
        <v>535</v>
      </c>
    </row>
    <row r="107" spans="1:10" x14ac:dyDescent="0.25">
      <c r="A107" s="1" t="s">
        <v>537</v>
      </c>
      <c r="B107" s="1" t="s">
        <v>541</v>
      </c>
      <c r="C107" s="1" t="s">
        <v>537</v>
      </c>
      <c r="D107" s="1" t="s">
        <v>541</v>
      </c>
      <c r="E107" s="17">
        <v>0.13855421686746988</v>
      </c>
      <c r="F107" s="1" t="s">
        <v>538</v>
      </c>
      <c r="G107" s="1" t="s">
        <v>539</v>
      </c>
      <c r="H107" s="1" t="s">
        <v>540</v>
      </c>
      <c r="I107" s="1" t="s">
        <v>45</v>
      </c>
      <c r="J107" s="1" t="s">
        <v>129</v>
      </c>
    </row>
    <row r="108" spans="1:10" x14ac:dyDescent="0.25">
      <c r="A108" s="1" t="s">
        <v>542</v>
      </c>
      <c r="B108" s="1" t="s">
        <v>545</v>
      </c>
      <c r="C108" s="1" t="s">
        <v>542</v>
      </c>
      <c r="D108" s="1" t="s">
        <v>545</v>
      </c>
      <c r="E108" s="17">
        <v>0.26666666666666666</v>
      </c>
      <c r="F108" s="1" t="s">
        <v>543</v>
      </c>
      <c r="G108" s="1" t="s">
        <v>166</v>
      </c>
      <c r="H108" s="1" t="s">
        <v>544</v>
      </c>
      <c r="I108" s="1" t="s">
        <v>45</v>
      </c>
      <c r="J108" s="1" t="s">
        <v>508</v>
      </c>
    </row>
    <row r="109" spans="1:10" x14ac:dyDescent="0.25">
      <c r="A109" s="1" t="s">
        <v>546</v>
      </c>
      <c r="B109" s="1" t="s">
        <v>549</v>
      </c>
      <c r="C109" s="1" t="s">
        <v>546</v>
      </c>
      <c r="D109" s="1" t="s">
        <v>549</v>
      </c>
      <c r="E109" s="17">
        <v>0.70588235294117652</v>
      </c>
      <c r="F109" s="1" t="s">
        <v>547</v>
      </c>
      <c r="G109" s="1" t="s">
        <v>491</v>
      </c>
      <c r="H109" s="1" t="s">
        <v>548</v>
      </c>
      <c r="I109" s="1" t="s">
        <v>4</v>
      </c>
      <c r="J109" s="1" t="s">
        <v>320</v>
      </c>
    </row>
    <row r="110" spans="1:10" x14ac:dyDescent="0.25">
      <c r="A110" s="1" t="s">
        <v>550</v>
      </c>
      <c r="B110" s="1" t="s">
        <v>552</v>
      </c>
      <c r="C110" s="1" t="s">
        <v>550</v>
      </c>
      <c r="D110" s="1" t="s">
        <v>552</v>
      </c>
      <c r="E110" s="17">
        <v>0.18284789644012944</v>
      </c>
      <c r="F110" s="1" t="s">
        <v>106</v>
      </c>
      <c r="G110" s="1" t="s">
        <v>107</v>
      </c>
      <c r="H110" s="1" t="s">
        <v>551</v>
      </c>
      <c r="I110" s="1" t="s">
        <v>222</v>
      </c>
      <c r="J110" s="1" t="s">
        <v>223</v>
      </c>
    </row>
    <row r="111" spans="1:10" x14ac:dyDescent="0.25">
      <c r="A111" s="1" t="s">
        <v>553</v>
      </c>
      <c r="B111" s="1" t="s">
        <v>555</v>
      </c>
      <c r="C111" s="1" t="s">
        <v>553</v>
      </c>
      <c r="D111" s="1" t="s">
        <v>555</v>
      </c>
      <c r="E111" s="17">
        <v>0.39189189189189189</v>
      </c>
      <c r="F111" s="1" t="s">
        <v>298</v>
      </c>
      <c r="G111" s="1" t="s">
        <v>299</v>
      </c>
      <c r="H111" s="1" t="s">
        <v>554</v>
      </c>
      <c r="I111" s="1" t="s">
        <v>11</v>
      </c>
      <c r="J111" s="1" t="s">
        <v>244</v>
      </c>
    </row>
    <row r="112" spans="1:10" x14ac:dyDescent="0.25">
      <c r="A112" s="1" t="s">
        <v>556</v>
      </c>
      <c r="B112" s="1" t="s">
        <v>557</v>
      </c>
      <c r="C112" s="1" t="s">
        <v>556</v>
      </c>
      <c r="D112" s="1" t="s">
        <v>557</v>
      </c>
      <c r="E112" s="17">
        <v>0.2076923076923077</v>
      </c>
      <c r="F112" s="1" t="s">
        <v>374</v>
      </c>
      <c r="G112" s="1" t="s">
        <v>375</v>
      </c>
      <c r="H112" s="1" t="s">
        <v>376</v>
      </c>
      <c r="I112" s="1" t="s">
        <v>45</v>
      </c>
      <c r="J112" s="1" t="s">
        <v>377</v>
      </c>
    </row>
    <row r="113" spans="1:10" x14ac:dyDescent="0.25">
      <c r="A113" s="1" t="s">
        <v>558</v>
      </c>
      <c r="B113" s="1" t="s">
        <v>561</v>
      </c>
      <c r="C113" s="1" t="s">
        <v>558</v>
      </c>
      <c r="D113" s="1" t="s">
        <v>561</v>
      </c>
      <c r="E113" s="17">
        <v>0.19553072625698323</v>
      </c>
      <c r="F113" s="1" t="s">
        <v>298</v>
      </c>
      <c r="G113" s="1" t="s">
        <v>299</v>
      </c>
      <c r="H113" s="1" t="s">
        <v>559</v>
      </c>
      <c r="I113" s="1" t="s">
        <v>11</v>
      </c>
      <c r="J113" s="1" t="s">
        <v>560</v>
      </c>
    </row>
    <row r="114" spans="1:10" x14ac:dyDescent="0.25">
      <c r="A114" s="1" t="s">
        <v>562</v>
      </c>
      <c r="B114" s="1" t="s">
        <v>565</v>
      </c>
      <c r="C114" s="1" t="s">
        <v>562</v>
      </c>
      <c r="D114" s="1" t="s">
        <v>565</v>
      </c>
      <c r="E114" s="17">
        <v>0.21390374331550802</v>
      </c>
      <c r="F114" s="1" t="s">
        <v>106</v>
      </c>
      <c r="G114" s="1" t="s">
        <v>107</v>
      </c>
      <c r="H114" s="1" t="s">
        <v>563</v>
      </c>
      <c r="I114" s="1" t="s">
        <v>72</v>
      </c>
      <c r="J114" s="1" t="s">
        <v>564</v>
      </c>
    </row>
    <row r="115" spans="1:10" x14ac:dyDescent="0.25">
      <c r="A115" s="1" t="s">
        <v>566</v>
      </c>
      <c r="B115" s="1" t="s">
        <v>568</v>
      </c>
      <c r="C115" s="1" t="s">
        <v>566</v>
      </c>
      <c r="D115" s="1" t="s">
        <v>568</v>
      </c>
      <c r="E115" s="17">
        <v>0.12195121951219512</v>
      </c>
      <c r="F115" s="1" t="s">
        <v>279</v>
      </c>
      <c r="G115" s="1" t="s">
        <v>280</v>
      </c>
      <c r="H115" s="1" t="s">
        <v>567</v>
      </c>
      <c r="I115" s="1" t="s">
        <v>45</v>
      </c>
      <c r="J115" s="1" t="s">
        <v>185</v>
      </c>
    </row>
    <row r="116" spans="1:10" x14ac:dyDescent="0.25">
      <c r="A116" s="1" t="s">
        <v>569</v>
      </c>
      <c r="B116" s="1" t="s">
        <v>572</v>
      </c>
      <c r="C116" s="1" t="s">
        <v>569</v>
      </c>
      <c r="D116" s="1" t="s">
        <v>572</v>
      </c>
      <c r="E116" s="17">
        <v>0.35632183908045978</v>
      </c>
      <c r="F116" s="1" t="s">
        <v>357</v>
      </c>
      <c r="G116" s="1" t="s">
        <v>358</v>
      </c>
      <c r="H116" s="1" t="s">
        <v>570</v>
      </c>
      <c r="I116" s="1" t="s">
        <v>45</v>
      </c>
      <c r="J116" s="1" t="s">
        <v>571</v>
      </c>
    </row>
    <row r="117" spans="1:10" x14ac:dyDescent="0.25">
      <c r="A117" s="1" t="s">
        <v>573</v>
      </c>
      <c r="B117" s="1" t="s">
        <v>574</v>
      </c>
      <c r="C117" s="1" t="s">
        <v>573</v>
      </c>
      <c r="D117" s="1" t="s">
        <v>574</v>
      </c>
      <c r="E117" s="17">
        <v>0.23684210526315788</v>
      </c>
      <c r="F117" s="1" t="s">
        <v>92</v>
      </c>
      <c r="G117" s="1" t="s">
        <v>93</v>
      </c>
      <c r="H117" s="1" t="s">
        <v>94</v>
      </c>
      <c r="I117" s="1" t="s">
        <v>67</v>
      </c>
      <c r="J117" s="1" t="s">
        <v>95</v>
      </c>
    </row>
    <row r="118" spans="1:10" x14ac:dyDescent="0.25">
      <c r="A118" s="1" t="s">
        <v>575</v>
      </c>
      <c r="B118" s="1" t="s">
        <v>576</v>
      </c>
      <c r="C118" s="1" t="s">
        <v>575</v>
      </c>
      <c r="D118" s="1" t="s">
        <v>576</v>
      </c>
      <c r="E118" s="17">
        <v>0.15322580645161291</v>
      </c>
      <c r="F118" s="1" t="s">
        <v>92</v>
      </c>
      <c r="G118" s="1" t="s">
        <v>93</v>
      </c>
      <c r="H118" s="1" t="s">
        <v>94</v>
      </c>
      <c r="I118" s="1" t="s">
        <v>67</v>
      </c>
      <c r="J118" s="1" t="s">
        <v>95</v>
      </c>
    </row>
    <row r="119" spans="1:10" x14ac:dyDescent="0.25">
      <c r="A119" s="1" t="s">
        <v>577</v>
      </c>
      <c r="B119" s="1" t="s">
        <v>582</v>
      </c>
      <c r="C119" s="1" t="s">
        <v>577</v>
      </c>
      <c r="D119" s="1" t="s">
        <v>582</v>
      </c>
      <c r="E119" s="17">
        <v>0.98701298701298701</v>
      </c>
      <c r="F119" s="1" t="s">
        <v>578</v>
      </c>
      <c r="G119" s="1" t="s">
        <v>579</v>
      </c>
      <c r="H119" s="1" t="s">
        <v>580</v>
      </c>
      <c r="I119" s="1" t="s">
        <v>31</v>
      </c>
      <c r="J119" s="1" t="s">
        <v>581</v>
      </c>
    </row>
    <row r="120" spans="1:10" x14ac:dyDescent="0.25">
      <c r="A120" s="1" t="s">
        <v>583</v>
      </c>
      <c r="B120" s="1" t="s">
        <v>585</v>
      </c>
      <c r="C120" s="1" t="s">
        <v>583</v>
      </c>
      <c r="D120" s="1" t="s">
        <v>585</v>
      </c>
      <c r="E120" s="17">
        <v>0.96385542168674698</v>
      </c>
      <c r="F120" s="1" t="s">
        <v>578</v>
      </c>
      <c r="G120" s="1" t="s">
        <v>579</v>
      </c>
      <c r="H120" s="1" t="s">
        <v>584</v>
      </c>
      <c r="I120" s="1" t="s">
        <v>45</v>
      </c>
      <c r="J120" s="1" t="s">
        <v>129</v>
      </c>
    </row>
    <row r="121" spans="1:10" x14ac:dyDescent="0.25">
      <c r="A121" s="1" t="s">
        <v>586</v>
      </c>
      <c r="B121" s="1" t="s">
        <v>588</v>
      </c>
      <c r="C121" s="1" t="s">
        <v>586</v>
      </c>
      <c r="D121" s="1" t="s">
        <v>588</v>
      </c>
      <c r="E121" s="17">
        <v>0.9642857142857143</v>
      </c>
      <c r="F121" s="1" t="s">
        <v>578</v>
      </c>
      <c r="G121" s="1" t="s">
        <v>579</v>
      </c>
      <c r="H121" s="1" t="s">
        <v>587</v>
      </c>
      <c r="I121" s="1" t="s">
        <v>31</v>
      </c>
      <c r="J121" s="1" t="s">
        <v>314</v>
      </c>
    </row>
    <row r="122" spans="1:10" x14ac:dyDescent="0.25">
      <c r="A122" s="1" t="s">
        <v>589</v>
      </c>
      <c r="B122" s="1" t="s">
        <v>593</v>
      </c>
      <c r="C122" s="1" t="s">
        <v>589</v>
      </c>
      <c r="D122" s="1" t="s">
        <v>593</v>
      </c>
      <c r="E122" s="17">
        <v>0.9821428571428571</v>
      </c>
      <c r="F122" s="1" t="s">
        <v>590</v>
      </c>
      <c r="G122" s="1" t="s">
        <v>591</v>
      </c>
      <c r="H122" s="1" t="s">
        <v>592</v>
      </c>
      <c r="I122" s="1" t="s">
        <v>45</v>
      </c>
      <c r="J122" s="1" t="s">
        <v>508</v>
      </c>
    </row>
    <row r="123" spans="1:10" x14ac:dyDescent="0.25">
      <c r="A123" s="1" t="s">
        <v>594</v>
      </c>
      <c r="B123" s="1" t="s">
        <v>597</v>
      </c>
      <c r="C123" s="1" t="s">
        <v>594</v>
      </c>
      <c r="D123" s="1" t="s">
        <v>597</v>
      </c>
      <c r="E123" s="17">
        <v>0.9375</v>
      </c>
      <c r="F123" s="1" t="s">
        <v>578</v>
      </c>
      <c r="G123" s="1" t="s">
        <v>579</v>
      </c>
      <c r="H123" s="1" t="s">
        <v>595</v>
      </c>
      <c r="I123" s="1" t="s">
        <v>45</v>
      </c>
      <c r="J123" s="1" t="s">
        <v>596</v>
      </c>
    </row>
    <row r="124" spans="1:10" x14ac:dyDescent="0.25">
      <c r="A124" s="1" t="s">
        <v>598</v>
      </c>
      <c r="B124" s="1" t="s">
        <v>600</v>
      </c>
      <c r="C124" s="1" t="s">
        <v>598</v>
      </c>
      <c r="D124" s="1" t="s">
        <v>600</v>
      </c>
      <c r="E124" s="17">
        <v>0.9</v>
      </c>
      <c r="F124" s="1" t="s">
        <v>590</v>
      </c>
      <c r="G124" s="1" t="s">
        <v>591</v>
      </c>
      <c r="H124" s="1" t="s">
        <v>599</v>
      </c>
      <c r="I124" s="1" t="s">
        <v>31</v>
      </c>
      <c r="J124" s="1" t="s">
        <v>288</v>
      </c>
    </row>
    <row r="125" spans="1:10" x14ac:dyDescent="0.25">
      <c r="A125" s="1" t="s">
        <v>601</v>
      </c>
      <c r="B125" s="1" t="s">
        <v>603</v>
      </c>
      <c r="C125" s="1" t="s">
        <v>601</v>
      </c>
      <c r="D125" s="1" t="s">
        <v>603</v>
      </c>
      <c r="E125" s="17">
        <v>0.96551724137931039</v>
      </c>
      <c r="F125" s="1" t="s">
        <v>590</v>
      </c>
      <c r="G125" s="1" t="s">
        <v>591</v>
      </c>
      <c r="H125" s="1" t="s">
        <v>602</v>
      </c>
      <c r="I125" s="1" t="s">
        <v>31</v>
      </c>
      <c r="J125" s="1" t="s">
        <v>314</v>
      </c>
    </row>
    <row r="126" spans="1:10" x14ac:dyDescent="0.25">
      <c r="A126" s="1" t="s">
        <v>604</v>
      </c>
      <c r="B126" s="1" t="s">
        <v>606</v>
      </c>
      <c r="C126" s="1" t="s">
        <v>604</v>
      </c>
      <c r="D126" s="1" t="s">
        <v>606</v>
      </c>
      <c r="E126" s="17">
        <v>1</v>
      </c>
      <c r="F126" s="1" t="s">
        <v>590</v>
      </c>
      <c r="G126" s="1" t="s">
        <v>591</v>
      </c>
      <c r="H126" s="1" t="s">
        <v>605</v>
      </c>
      <c r="I126" s="1" t="s">
        <v>45</v>
      </c>
      <c r="J126" s="1" t="s">
        <v>476</v>
      </c>
    </row>
    <row r="127" spans="1:10" x14ac:dyDescent="0.25">
      <c r="A127" s="1" t="s">
        <v>607</v>
      </c>
      <c r="B127" s="1" t="s">
        <v>610</v>
      </c>
      <c r="C127" s="1" t="s">
        <v>607</v>
      </c>
      <c r="D127" s="1" t="s">
        <v>610</v>
      </c>
      <c r="E127" s="17">
        <v>0.11296296296296296</v>
      </c>
      <c r="F127" s="1" t="s">
        <v>608</v>
      </c>
      <c r="G127" s="1" t="s">
        <v>86</v>
      </c>
      <c r="H127" s="1" t="s">
        <v>609</v>
      </c>
      <c r="I127" s="1" t="s">
        <v>45</v>
      </c>
      <c r="J127" s="1" t="s">
        <v>129</v>
      </c>
    </row>
    <row r="128" spans="1:10" x14ac:dyDescent="0.25">
      <c r="A128" s="1" t="s">
        <v>611</v>
      </c>
      <c r="B128" s="1" t="s">
        <v>616</v>
      </c>
      <c r="C128" s="1" t="s">
        <v>611</v>
      </c>
      <c r="D128" s="1" t="s">
        <v>616</v>
      </c>
      <c r="E128" s="17">
        <v>0.32203389830508472</v>
      </c>
      <c r="F128" s="1" t="s">
        <v>612</v>
      </c>
      <c r="G128" s="1" t="s">
        <v>613</v>
      </c>
      <c r="H128" s="1" t="s">
        <v>614</v>
      </c>
      <c r="I128" s="1" t="s">
        <v>54</v>
      </c>
      <c r="J128" s="1" t="s">
        <v>615</v>
      </c>
    </row>
    <row r="129" spans="1:10" x14ac:dyDescent="0.25">
      <c r="A129" s="1" t="s">
        <v>617</v>
      </c>
      <c r="B129" s="1" t="s">
        <v>619</v>
      </c>
      <c r="C129" s="1" t="s">
        <v>617</v>
      </c>
      <c r="D129" s="1" t="s">
        <v>619</v>
      </c>
      <c r="E129" s="17">
        <v>0.34693877551020408</v>
      </c>
      <c r="F129" s="1" t="s">
        <v>151</v>
      </c>
      <c r="G129" s="1" t="s">
        <v>152</v>
      </c>
      <c r="H129" s="1" t="s">
        <v>618</v>
      </c>
      <c r="I129" s="1" t="s">
        <v>72</v>
      </c>
      <c r="J129" s="1" t="s">
        <v>564</v>
      </c>
    </row>
    <row r="130" spans="1:10" x14ac:dyDescent="0.25">
      <c r="A130" s="1" t="s">
        <v>620</v>
      </c>
      <c r="B130" s="1" t="s">
        <v>625</v>
      </c>
      <c r="C130" s="1" t="s">
        <v>620</v>
      </c>
      <c r="D130" s="1" t="s">
        <v>625</v>
      </c>
      <c r="E130" s="17">
        <v>0.2896174863387978</v>
      </c>
      <c r="F130" s="1" t="s">
        <v>621</v>
      </c>
      <c r="G130" s="1" t="s">
        <v>622</v>
      </c>
      <c r="H130" s="1" t="s">
        <v>623</v>
      </c>
      <c r="I130" s="1" t="s">
        <v>18</v>
      </c>
      <c r="J130" s="1" t="s">
        <v>624</v>
      </c>
    </row>
    <row r="131" spans="1:10" x14ac:dyDescent="0.25">
      <c r="A131" s="1" t="s">
        <v>626</v>
      </c>
      <c r="B131" s="1" t="s">
        <v>631</v>
      </c>
      <c r="C131" s="1" t="s">
        <v>626</v>
      </c>
      <c r="D131" s="1" t="s">
        <v>631</v>
      </c>
      <c r="E131" s="17">
        <v>0.98818897637795278</v>
      </c>
      <c r="F131" s="1" t="s">
        <v>627</v>
      </c>
      <c r="G131" s="1" t="s">
        <v>628</v>
      </c>
      <c r="H131" s="1" t="s">
        <v>629</v>
      </c>
      <c r="I131" s="1" t="s">
        <v>45</v>
      </c>
      <c r="J131" s="1" t="s">
        <v>630</v>
      </c>
    </row>
    <row r="132" spans="1:10" x14ac:dyDescent="0.25">
      <c r="A132" s="1" t="s">
        <v>632</v>
      </c>
      <c r="B132" s="1" t="s">
        <v>636</v>
      </c>
      <c r="C132" s="1" t="s">
        <v>632</v>
      </c>
      <c r="D132" s="1" t="s">
        <v>636</v>
      </c>
      <c r="E132" s="17">
        <v>0.96078431372549022</v>
      </c>
      <c r="F132" s="1" t="s">
        <v>633</v>
      </c>
      <c r="G132" s="1" t="s">
        <v>634</v>
      </c>
      <c r="H132" s="1" t="s">
        <v>635</v>
      </c>
      <c r="I132" s="1" t="s">
        <v>45</v>
      </c>
      <c r="J132" s="1" t="s">
        <v>142</v>
      </c>
    </row>
    <row r="133" spans="1:10" x14ac:dyDescent="0.25">
      <c r="A133" s="1" t="s">
        <v>637</v>
      </c>
      <c r="B133" s="1" t="s">
        <v>639</v>
      </c>
      <c r="C133" s="1" t="s">
        <v>637</v>
      </c>
      <c r="D133" s="1" t="s">
        <v>639</v>
      </c>
      <c r="E133" s="17">
        <v>0.17482517482517482</v>
      </c>
      <c r="F133" s="1" t="s">
        <v>151</v>
      </c>
      <c r="G133" s="1" t="s">
        <v>152</v>
      </c>
      <c r="H133" s="1" t="s">
        <v>638</v>
      </c>
      <c r="I133" s="1" t="s">
        <v>45</v>
      </c>
      <c r="J133" s="1" t="s">
        <v>334</v>
      </c>
    </row>
    <row r="134" spans="1:10" x14ac:dyDescent="0.25">
      <c r="A134" s="1" t="s">
        <v>640</v>
      </c>
      <c r="B134" s="1" t="s">
        <v>642</v>
      </c>
      <c r="C134" s="1" t="s">
        <v>640</v>
      </c>
      <c r="D134" s="1" t="s">
        <v>642</v>
      </c>
      <c r="E134" s="17">
        <v>0.41666666666666669</v>
      </c>
      <c r="F134" s="1" t="s">
        <v>273</v>
      </c>
      <c r="G134" s="1" t="s">
        <v>345</v>
      </c>
      <c r="H134" s="1" t="s">
        <v>641</v>
      </c>
      <c r="I134" s="1" t="s">
        <v>31</v>
      </c>
      <c r="J134" s="1" t="s">
        <v>329</v>
      </c>
    </row>
    <row r="135" spans="1:10" x14ac:dyDescent="0.25">
      <c r="A135" s="1" t="s">
        <v>643</v>
      </c>
      <c r="B135" s="1" t="s">
        <v>648</v>
      </c>
      <c r="C135" s="1" t="s">
        <v>643</v>
      </c>
      <c r="D135" s="1" t="s">
        <v>648</v>
      </c>
      <c r="E135" s="17">
        <v>0.33557046979865773</v>
      </c>
      <c r="F135" s="1" t="s">
        <v>644</v>
      </c>
      <c r="G135" s="1" t="s">
        <v>645</v>
      </c>
      <c r="H135" s="1" t="s">
        <v>646</v>
      </c>
      <c r="I135" s="1" t="s">
        <v>54</v>
      </c>
      <c r="J135" s="1" t="s">
        <v>647</v>
      </c>
    </row>
    <row r="136" spans="1:10" x14ac:dyDescent="0.25">
      <c r="A136" s="1" t="s">
        <v>649</v>
      </c>
      <c r="B136" s="1" t="s">
        <v>653</v>
      </c>
      <c r="C136" s="1" t="s">
        <v>649</v>
      </c>
      <c r="D136" s="1" t="s">
        <v>653</v>
      </c>
      <c r="E136" s="17">
        <v>0.44736842105263158</v>
      </c>
      <c r="F136" s="1" t="s">
        <v>344</v>
      </c>
      <c r="G136" s="1" t="s">
        <v>650</v>
      </c>
      <c r="H136" s="1" t="s">
        <v>651</v>
      </c>
      <c r="I136" s="1" t="s">
        <v>77</v>
      </c>
      <c r="J136" s="1" t="s">
        <v>652</v>
      </c>
    </row>
    <row r="137" spans="1:10" x14ac:dyDescent="0.25">
      <c r="A137" s="1" t="s">
        <v>654</v>
      </c>
      <c r="B137" s="1" t="s">
        <v>656</v>
      </c>
      <c r="C137" s="1" t="s">
        <v>654</v>
      </c>
      <c r="D137" s="1" t="s">
        <v>656</v>
      </c>
      <c r="E137" s="17">
        <v>0.30701754385964913</v>
      </c>
      <c r="F137" s="1" t="s">
        <v>92</v>
      </c>
      <c r="G137" s="1" t="s">
        <v>93</v>
      </c>
      <c r="H137" s="1" t="s">
        <v>655</v>
      </c>
      <c r="I137" s="1" t="s">
        <v>31</v>
      </c>
      <c r="J137" s="1" t="s">
        <v>412</v>
      </c>
    </row>
    <row r="138" spans="1:10" x14ac:dyDescent="0.25">
      <c r="A138" s="1" t="s">
        <v>657</v>
      </c>
      <c r="B138" s="1" t="s">
        <v>659</v>
      </c>
      <c r="C138" s="1" t="s">
        <v>657</v>
      </c>
      <c r="D138" s="1" t="s">
        <v>659</v>
      </c>
      <c r="E138" s="17">
        <v>0.58943089430894313</v>
      </c>
      <c r="F138" s="1" t="s">
        <v>200</v>
      </c>
      <c r="G138" s="1" t="s">
        <v>201</v>
      </c>
      <c r="H138" s="1" t="s">
        <v>658</v>
      </c>
      <c r="I138" s="1" t="s">
        <v>31</v>
      </c>
      <c r="J138" s="1" t="s">
        <v>581</v>
      </c>
    </row>
    <row r="139" spans="1:10" x14ac:dyDescent="0.25">
      <c r="A139" s="1" t="s">
        <v>660</v>
      </c>
      <c r="B139" s="1" t="s">
        <v>664</v>
      </c>
      <c r="C139" s="1" t="s">
        <v>665</v>
      </c>
      <c r="D139" s="1" t="s">
        <v>664</v>
      </c>
      <c r="E139" s="17">
        <v>6.2015503875968991E-2</v>
      </c>
      <c r="F139" s="1" t="s">
        <v>661</v>
      </c>
      <c r="G139" s="1" t="s">
        <v>662</v>
      </c>
      <c r="H139" s="1" t="s">
        <v>663</v>
      </c>
      <c r="I139" s="1" t="s">
        <v>67</v>
      </c>
      <c r="J139" s="1" t="s">
        <v>95</v>
      </c>
    </row>
    <row r="140" spans="1:10" x14ac:dyDescent="0.25">
      <c r="A140" s="1" t="s">
        <v>660</v>
      </c>
      <c r="B140" s="1" t="s">
        <v>667</v>
      </c>
      <c r="C140" s="1" t="s">
        <v>668</v>
      </c>
      <c r="D140" s="1" t="s">
        <v>667</v>
      </c>
      <c r="E140" s="17">
        <v>0.44186046511627908</v>
      </c>
      <c r="F140" s="1" t="s">
        <v>450</v>
      </c>
      <c r="G140" s="1" t="s">
        <v>451</v>
      </c>
      <c r="H140" s="1" t="s">
        <v>666</v>
      </c>
      <c r="I140" s="1" t="s">
        <v>54</v>
      </c>
      <c r="J140" s="1" t="s">
        <v>55</v>
      </c>
    </row>
    <row r="141" spans="1:10" x14ac:dyDescent="0.25">
      <c r="A141" s="1" t="s">
        <v>660</v>
      </c>
      <c r="B141" s="1" t="s">
        <v>673</v>
      </c>
      <c r="C141" s="1" t="s">
        <v>674</v>
      </c>
      <c r="D141" s="1" t="s">
        <v>673</v>
      </c>
      <c r="E141" s="17">
        <v>7.1428571428571425E-2</v>
      </c>
      <c r="F141" s="1" t="s">
        <v>669</v>
      </c>
      <c r="G141" s="1" t="s">
        <v>670</v>
      </c>
      <c r="H141" s="1" t="s">
        <v>671</v>
      </c>
      <c r="I141" s="1" t="s">
        <v>54</v>
      </c>
      <c r="J141" s="1" t="s">
        <v>672</v>
      </c>
    </row>
    <row r="142" spans="1:10" x14ac:dyDescent="0.25">
      <c r="A142" s="1" t="s">
        <v>660</v>
      </c>
      <c r="B142" s="1" t="s">
        <v>679</v>
      </c>
      <c r="C142" s="1" t="s">
        <v>680</v>
      </c>
      <c r="D142" s="1" t="s">
        <v>679</v>
      </c>
      <c r="E142" s="17">
        <v>0.73076923076923073</v>
      </c>
      <c r="F142" s="1" t="s">
        <v>675</v>
      </c>
      <c r="G142" s="1" t="s">
        <v>86</v>
      </c>
      <c r="H142" s="1" t="s">
        <v>676</v>
      </c>
      <c r="I142" s="1" t="s">
        <v>677</v>
      </c>
      <c r="J142" s="1" t="s">
        <v>678</v>
      </c>
    </row>
    <row r="143" spans="1:10" x14ac:dyDescent="0.25">
      <c r="A143" s="1" t="s">
        <v>681</v>
      </c>
      <c r="B143" s="1" t="s">
        <v>683</v>
      </c>
      <c r="C143" s="1" t="s">
        <v>681</v>
      </c>
      <c r="D143" s="1" t="s">
        <v>683</v>
      </c>
      <c r="E143" s="17">
        <v>0.25</v>
      </c>
      <c r="F143" s="1" t="s">
        <v>422</v>
      </c>
      <c r="G143" s="1" t="s">
        <v>423</v>
      </c>
      <c r="H143" s="1" t="s">
        <v>682</v>
      </c>
      <c r="I143" s="1" t="s">
        <v>45</v>
      </c>
      <c r="J143" s="1" t="s">
        <v>476</v>
      </c>
    </row>
    <row r="144" spans="1:10" x14ac:dyDescent="0.25">
      <c r="A144" s="1" t="s">
        <v>684</v>
      </c>
      <c r="B144" s="1" t="s">
        <v>689</v>
      </c>
      <c r="C144" s="1" t="s">
        <v>684</v>
      </c>
      <c r="D144" s="1" t="s">
        <v>689</v>
      </c>
      <c r="E144" s="17">
        <v>0.22</v>
      </c>
      <c r="F144" s="1" t="s">
        <v>685</v>
      </c>
      <c r="G144" s="1" t="s">
        <v>634</v>
      </c>
      <c r="H144" s="1" t="s">
        <v>686</v>
      </c>
      <c r="I144" s="1" t="s">
        <v>687</v>
      </c>
      <c r="J144" s="1" t="s">
        <v>688</v>
      </c>
    </row>
    <row r="145" spans="1:10" x14ac:dyDescent="0.25">
      <c r="A145" s="1" t="s">
        <v>690</v>
      </c>
      <c r="B145" s="1" t="s">
        <v>693</v>
      </c>
      <c r="C145" s="1" t="s">
        <v>690</v>
      </c>
      <c r="D145" s="1" t="s">
        <v>693</v>
      </c>
      <c r="E145" s="17">
        <v>0.47744360902255639</v>
      </c>
      <c r="F145" s="1" t="s">
        <v>273</v>
      </c>
      <c r="G145" s="1" t="s">
        <v>345</v>
      </c>
      <c r="H145" s="1" t="s">
        <v>691</v>
      </c>
      <c r="I145" s="1" t="s">
        <v>31</v>
      </c>
      <c r="J145" s="1" t="s">
        <v>692</v>
      </c>
    </row>
    <row r="146" spans="1:10" x14ac:dyDescent="0.25">
      <c r="A146" s="1" t="s">
        <v>694</v>
      </c>
      <c r="B146" s="1" t="s">
        <v>697</v>
      </c>
      <c r="C146" s="1" t="s">
        <v>694</v>
      </c>
      <c r="D146" s="1" t="s">
        <v>697</v>
      </c>
      <c r="E146" s="17">
        <v>0.44444444444444442</v>
      </c>
      <c r="F146" s="1" t="s">
        <v>42</v>
      </c>
      <c r="G146" s="1" t="s">
        <v>695</v>
      </c>
      <c r="H146" s="1" t="s">
        <v>696</v>
      </c>
      <c r="I146" s="1" t="s">
        <v>11</v>
      </c>
      <c r="J146" s="1" t="s">
        <v>307</v>
      </c>
    </row>
    <row r="147" spans="1:10" x14ac:dyDescent="0.25">
      <c r="A147" s="1" t="s">
        <v>698</v>
      </c>
      <c r="B147" s="1" t="s">
        <v>702</v>
      </c>
      <c r="C147" s="1" t="s">
        <v>698</v>
      </c>
      <c r="D147" s="1" t="s">
        <v>702</v>
      </c>
      <c r="E147" s="17">
        <v>0.14438502673796791</v>
      </c>
      <c r="F147" s="1" t="s">
        <v>699</v>
      </c>
      <c r="G147" s="1" t="s">
        <v>700</v>
      </c>
      <c r="H147" s="1" t="s">
        <v>701</v>
      </c>
      <c r="I147" s="1" t="s">
        <v>687</v>
      </c>
      <c r="J147" s="1" t="s">
        <v>688</v>
      </c>
    </row>
    <row r="148" spans="1:10" x14ac:dyDescent="0.25">
      <c r="A148" s="1" t="s">
        <v>703</v>
      </c>
      <c r="B148" s="1" t="s">
        <v>707</v>
      </c>
      <c r="C148" s="1" t="s">
        <v>703</v>
      </c>
      <c r="D148" s="1" t="s">
        <v>707</v>
      </c>
      <c r="E148" s="17">
        <v>0.49090909090909091</v>
      </c>
      <c r="F148" s="1" t="s">
        <v>704</v>
      </c>
      <c r="G148" s="1" t="s">
        <v>705</v>
      </c>
      <c r="H148" s="1" t="s">
        <v>706</v>
      </c>
      <c r="I148" s="1" t="s">
        <v>77</v>
      </c>
      <c r="J148" s="1" t="s">
        <v>78</v>
      </c>
    </row>
    <row r="149" spans="1:10" x14ac:dyDescent="0.25">
      <c r="A149" s="1" t="s">
        <v>708</v>
      </c>
      <c r="B149" s="1" t="s">
        <v>712</v>
      </c>
      <c r="C149" s="1" t="s">
        <v>708</v>
      </c>
      <c r="D149" s="1" t="s">
        <v>712</v>
      </c>
      <c r="E149" s="17">
        <v>0.2857142857142857</v>
      </c>
      <c r="F149" s="1" t="s">
        <v>709</v>
      </c>
      <c r="G149" s="1" t="s">
        <v>710</v>
      </c>
      <c r="H149" s="1" t="s">
        <v>711</v>
      </c>
      <c r="I149" s="1" t="s">
        <v>4</v>
      </c>
      <c r="J149" s="1" t="s">
        <v>168</v>
      </c>
    </row>
    <row r="150" spans="1:10" x14ac:dyDescent="0.25">
      <c r="A150" s="1" t="s">
        <v>713</v>
      </c>
      <c r="B150" s="1" t="s">
        <v>717</v>
      </c>
      <c r="C150" s="1" t="s">
        <v>713</v>
      </c>
      <c r="D150" s="1" t="s">
        <v>717</v>
      </c>
      <c r="E150" s="17">
        <v>0.29818181818181816</v>
      </c>
      <c r="F150" s="1" t="s">
        <v>714</v>
      </c>
      <c r="G150" s="1" t="s">
        <v>715</v>
      </c>
      <c r="H150" s="1" t="s">
        <v>716</v>
      </c>
      <c r="I150" s="1" t="s">
        <v>4</v>
      </c>
      <c r="J150" s="1" t="s">
        <v>168</v>
      </c>
    </row>
    <row r="151" spans="1:10" x14ac:dyDescent="0.25">
      <c r="A151" s="1" t="s">
        <v>718</v>
      </c>
      <c r="B151" s="1" t="s">
        <v>723</v>
      </c>
      <c r="C151" s="1" t="s">
        <v>718</v>
      </c>
      <c r="D151" s="1" t="s">
        <v>723</v>
      </c>
      <c r="E151" s="17">
        <v>0.61403508771929827</v>
      </c>
      <c r="F151" s="1" t="s">
        <v>719</v>
      </c>
      <c r="G151" s="1" t="s">
        <v>720</v>
      </c>
      <c r="H151" s="1" t="s">
        <v>721</v>
      </c>
      <c r="I151" s="1" t="s">
        <v>45</v>
      </c>
      <c r="J151" s="1" t="s">
        <v>722</v>
      </c>
    </row>
    <row r="152" spans="1:10" x14ac:dyDescent="0.25">
      <c r="A152" s="1" t="s">
        <v>724</v>
      </c>
      <c r="B152" s="1" t="s">
        <v>729</v>
      </c>
      <c r="C152" s="1" t="s">
        <v>724</v>
      </c>
      <c r="D152" s="1" t="s">
        <v>729</v>
      </c>
      <c r="E152" s="17">
        <v>0.30065359477124182</v>
      </c>
      <c r="F152" s="1" t="s">
        <v>725</v>
      </c>
      <c r="G152" s="1" t="s">
        <v>726</v>
      </c>
      <c r="H152" s="1" t="s">
        <v>727</v>
      </c>
      <c r="I152" s="1" t="s">
        <v>31</v>
      </c>
      <c r="J152" s="1" t="s">
        <v>728</v>
      </c>
    </row>
    <row r="153" spans="1:10" x14ac:dyDescent="0.25">
      <c r="A153" s="1" t="s">
        <v>730</v>
      </c>
      <c r="B153" s="1" t="s">
        <v>732</v>
      </c>
      <c r="C153" s="1" t="s">
        <v>730</v>
      </c>
      <c r="D153" s="1" t="s">
        <v>732</v>
      </c>
      <c r="E153" s="17">
        <v>0.9464285714285714</v>
      </c>
      <c r="F153" s="1" t="s">
        <v>261</v>
      </c>
      <c r="G153" s="1" t="s">
        <v>262</v>
      </c>
      <c r="H153" s="1" t="s">
        <v>731</v>
      </c>
      <c r="I153" s="1" t="s">
        <v>31</v>
      </c>
      <c r="J153" s="1" t="s">
        <v>329</v>
      </c>
    </row>
    <row r="154" spans="1:10" x14ac:dyDescent="0.25">
      <c r="A154" s="1" t="s">
        <v>733</v>
      </c>
      <c r="B154" s="1" t="s">
        <v>737</v>
      </c>
      <c r="C154" s="1" t="s">
        <v>733</v>
      </c>
      <c r="D154" s="1" t="s">
        <v>737</v>
      </c>
      <c r="E154" s="17">
        <v>0.23200000000000001</v>
      </c>
      <c r="F154" s="1" t="s">
        <v>734</v>
      </c>
      <c r="G154" s="1" t="s">
        <v>735</v>
      </c>
      <c r="H154" s="1" t="s">
        <v>736</v>
      </c>
      <c r="I154" s="1" t="s">
        <v>45</v>
      </c>
      <c r="J154" s="1" t="s">
        <v>46</v>
      </c>
    </row>
    <row r="155" spans="1:10" x14ac:dyDescent="0.25">
      <c r="A155" s="1" t="s">
        <v>738</v>
      </c>
      <c r="B155" s="1" t="s">
        <v>741</v>
      </c>
      <c r="C155" s="1" t="s">
        <v>738</v>
      </c>
      <c r="D155" s="1" t="s">
        <v>741</v>
      </c>
      <c r="E155" s="17">
        <v>0.90677966101694918</v>
      </c>
      <c r="F155" s="1" t="s">
        <v>627</v>
      </c>
      <c r="G155" s="1" t="s">
        <v>628</v>
      </c>
      <c r="H155" s="1" t="s">
        <v>739</v>
      </c>
      <c r="I155" s="1" t="s">
        <v>72</v>
      </c>
      <c r="J155" s="1" t="s">
        <v>740</v>
      </c>
    </row>
    <row r="156" spans="1:10" x14ac:dyDescent="0.25">
      <c r="A156" s="1" t="s">
        <v>742</v>
      </c>
      <c r="B156" s="1" t="s">
        <v>746</v>
      </c>
      <c r="C156" s="1" t="s">
        <v>742</v>
      </c>
      <c r="D156" s="1" t="s">
        <v>746</v>
      </c>
      <c r="E156" s="17">
        <v>0.32462686567164178</v>
      </c>
      <c r="F156" s="1" t="s">
        <v>273</v>
      </c>
      <c r="G156" s="1" t="s">
        <v>345</v>
      </c>
      <c r="H156" s="1" t="s">
        <v>743</v>
      </c>
      <c r="I156" s="1" t="s">
        <v>744</v>
      </c>
      <c r="J156" s="1" t="s">
        <v>745</v>
      </c>
    </row>
    <row r="157" spans="1:10" x14ac:dyDescent="0.25">
      <c r="A157" s="1" t="s">
        <v>747</v>
      </c>
      <c r="B157" s="1" t="s">
        <v>750</v>
      </c>
      <c r="C157" s="1" t="s">
        <v>747</v>
      </c>
      <c r="D157" s="1" t="s">
        <v>750</v>
      </c>
      <c r="E157" s="17">
        <v>0.16923076923076924</v>
      </c>
      <c r="F157" s="1" t="s">
        <v>273</v>
      </c>
      <c r="G157" s="1" t="s">
        <v>345</v>
      </c>
      <c r="H157" s="1" t="s">
        <v>748</v>
      </c>
      <c r="I157" s="1" t="s">
        <v>54</v>
      </c>
      <c r="J157" s="1" t="s">
        <v>749</v>
      </c>
    </row>
    <row r="158" spans="1:10" x14ac:dyDescent="0.25">
      <c r="A158" s="1" t="s">
        <v>751</v>
      </c>
      <c r="B158" s="1" t="s">
        <v>754</v>
      </c>
      <c r="C158" s="1" t="s">
        <v>751</v>
      </c>
      <c r="D158" s="1" t="s">
        <v>754</v>
      </c>
      <c r="E158" s="17">
        <v>0.30882352941176472</v>
      </c>
      <c r="F158" s="1" t="s">
        <v>273</v>
      </c>
      <c r="G158" s="1" t="s">
        <v>345</v>
      </c>
      <c r="H158" s="1" t="s">
        <v>752</v>
      </c>
      <c r="I158" s="1" t="s">
        <v>59</v>
      </c>
      <c r="J158" s="1" t="s">
        <v>753</v>
      </c>
    </row>
    <row r="159" spans="1:10" x14ac:dyDescent="0.25">
      <c r="A159" s="1" t="s">
        <v>755</v>
      </c>
      <c r="B159" s="1" t="s">
        <v>760</v>
      </c>
      <c r="C159" s="1" t="s">
        <v>755</v>
      </c>
      <c r="D159" s="1" t="s">
        <v>760</v>
      </c>
      <c r="E159" s="17">
        <v>0.60902255639097747</v>
      </c>
      <c r="F159" s="1" t="s">
        <v>756</v>
      </c>
      <c r="G159" s="1" t="s">
        <v>757</v>
      </c>
      <c r="H159" s="1" t="s">
        <v>758</v>
      </c>
      <c r="I159" s="1" t="s">
        <v>18</v>
      </c>
      <c r="J159" s="1" t="s">
        <v>759</v>
      </c>
    </row>
    <row r="160" spans="1:10" x14ac:dyDescent="0.25">
      <c r="A160" s="1" t="s">
        <v>761</v>
      </c>
      <c r="B160" s="1" t="s">
        <v>764</v>
      </c>
      <c r="C160" s="1" t="s">
        <v>761</v>
      </c>
      <c r="D160" s="1" t="s">
        <v>764</v>
      </c>
      <c r="E160" s="17">
        <v>0.6097560975609756</v>
      </c>
      <c r="F160" s="1" t="s">
        <v>539</v>
      </c>
      <c r="G160" s="1" t="s">
        <v>762</v>
      </c>
      <c r="H160" s="1" t="s">
        <v>763</v>
      </c>
      <c r="I160" s="1" t="s">
        <v>45</v>
      </c>
      <c r="J160" s="1" t="s">
        <v>596</v>
      </c>
    </row>
    <row r="161" spans="1:10" x14ac:dyDescent="0.25">
      <c r="A161" s="1" t="s">
        <v>765</v>
      </c>
      <c r="B161" s="1" t="s">
        <v>770</v>
      </c>
      <c r="C161" s="1" t="s">
        <v>765</v>
      </c>
      <c r="D161" s="1" t="s">
        <v>770</v>
      </c>
      <c r="E161" s="17">
        <v>0.25</v>
      </c>
      <c r="F161" s="1" t="s">
        <v>119</v>
      </c>
      <c r="G161" s="1" t="s">
        <v>766</v>
      </c>
      <c r="H161" s="1" t="s">
        <v>767</v>
      </c>
      <c r="I161" s="1" t="s">
        <v>768</v>
      </c>
      <c r="J161" s="1" t="s">
        <v>769</v>
      </c>
    </row>
    <row r="162" spans="1:10" x14ac:dyDescent="0.25">
      <c r="A162" s="1" t="s">
        <v>771</v>
      </c>
      <c r="B162" s="1" t="s">
        <v>775</v>
      </c>
      <c r="C162" s="1" t="s">
        <v>771</v>
      </c>
      <c r="D162" s="1" t="s">
        <v>775</v>
      </c>
      <c r="E162" s="17">
        <v>0.43137254901960786</v>
      </c>
      <c r="F162" s="1" t="s">
        <v>772</v>
      </c>
      <c r="G162" s="1" t="s">
        <v>773</v>
      </c>
      <c r="H162" s="1" t="s">
        <v>774</v>
      </c>
      <c r="I162" s="1" t="s">
        <v>18</v>
      </c>
      <c r="J162" s="1" t="s">
        <v>218</v>
      </c>
    </row>
    <row r="163" spans="1:10" x14ac:dyDescent="0.25">
      <c r="A163" s="1" t="s">
        <v>776</v>
      </c>
      <c r="B163" s="1" t="s">
        <v>778</v>
      </c>
      <c r="C163" s="1" t="s">
        <v>776</v>
      </c>
      <c r="D163" s="1" t="s">
        <v>778</v>
      </c>
      <c r="E163" s="17">
        <v>0.35319148936170214</v>
      </c>
      <c r="F163" s="1" t="s">
        <v>200</v>
      </c>
      <c r="G163" s="1" t="s">
        <v>201</v>
      </c>
      <c r="H163" s="1" t="s">
        <v>777</v>
      </c>
      <c r="I163" s="1" t="s">
        <v>31</v>
      </c>
      <c r="J163" s="1" t="s">
        <v>288</v>
      </c>
    </row>
    <row r="164" spans="1:10" x14ac:dyDescent="0.25">
      <c r="A164" s="1" t="s">
        <v>779</v>
      </c>
      <c r="B164" s="1" t="s">
        <v>781</v>
      </c>
      <c r="C164" s="1" t="s">
        <v>779</v>
      </c>
      <c r="D164" s="1" t="s">
        <v>781</v>
      </c>
      <c r="E164" s="17">
        <v>0.40689655172413791</v>
      </c>
      <c r="F164" s="1" t="s">
        <v>200</v>
      </c>
      <c r="G164" s="1" t="s">
        <v>201</v>
      </c>
      <c r="H164" s="1" t="s">
        <v>780</v>
      </c>
      <c r="I164" s="1" t="s">
        <v>54</v>
      </c>
      <c r="J164" s="1" t="s">
        <v>647</v>
      </c>
    </row>
    <row r="165" spans="1:10" x14ac:dyDescent="0.25">
      <c r="A165" s="1" t="s">
        <v>782</v>
      </c>
      <c r="B165" s="1" t="s">
        <v>787</v>
      </c>
      <c r="C165" s="1" t="s">
        <v>782</v>
      </c>
      <c r="D165" s="1" t="s">
        <v>787</v>
      </c>
      <c r="E165" s="17">
        <v>0.45103092783505155</v>
      </c>
      <c r="F165" s="1" t="s">
        <v>783</v>
      </c>
      <c r="G165" s="1" t="s">
        <v>784</v>
      </c>
      <c r="H165" s="1" t="s">
        <v>785</v>
      </c>
      <c r="I165" s="1" t="s">
        <v>18</v>
      </c>
      <c r="J165" s="1" t="s">
        <v>786</v>
      </c>
    </row>
    <row r="166" spans="1:10" x14ac:dyDescent="0.25">
      <c r="A166" s="1" t="s">
        <v>788</v>
      </c>
      <c r="B166" s="1" t="s">
        <v>790</v>
      </c>
      <c r="C166" s="1" t="s">
        <v>788</v>
      </c>
      <c r="D166" s="1" t="s">
        <v>790</v>
      </c>
      <c r="E166" s="17">
        <v>0.46268656716417911</v>
      </c>
      <c r="F166" s="1" t="s">
        <v>200</v>
      </c>
      <c r="G166" s="1" t="s">
        <v>201</v>
      </c>
      <c r="H166" s="1" t="s">
        <v>789</v>
      </c>
      <c r="I166" s="1" t="s">
        <v>31</v>
      </c>
      <c r="J166" s="1" t="s">
        <v>314</v>
      </c>
    </row>
    <row r="167" spans="1:10" x14ac:dyDescent="0.25">
      <c r="A167" s="1" t="s">
        <v>791</v>
      </c>
      <c r="B167" s="1" t="s">
        <v>794</v>
      </c>
      <c r="C167" s="1" t="s">
        <v>791</v>
      </c>
      <c r="D167" s="1" t="s">
        <v>794</v>
      </c>
      <c r="E167" s="17">
        <v>0.36</v>
      </c>
      <c r="F167" s="1" t="s">
        <v>783</v>
      </c>
      <c r="G167" s="1" t="s">
        <v>784</v>
      </c>
      <c r="H167" s="1" t="s">
        <v>792</v>
      </c>
      <c r="I167" s="1" t="s">
        <v>54</v>
      </c>
      <c r="J167" s="1" t="s">
        <v>793</v>
      </c>
    </row>
    <row r="168" spans="1:10" x14ac:dyDescent="0.25">
      <c r="A168" s="1" t="s">
        <v>795</v>
      </c>
      <c r="B168" s="1" t="s">
        <v>798</v>
      </c>
      <c r="C168" s="1" t="s">
        <v>795</v>
      </c>
      <c r="D168" s="1" t="s">
        <v>798</v>
      </c>
      <c r="E168" s="17">
        <v>0.72727272727272729</v>
      </c>
      <c r="F168" s="1" t="s">
        <v>380</v>
      </c>
      <c r="G168" s="1" t="s">
        <v>796</v>
      </c>
      <c r="H168" s="1" t="s">
        <v>797</v>
      </c>
      <c r="I168" s="1" t="s">
        <v>45</v>
      </c>
      <c r="J168" s="1" t="s">
        <v>571</v>
      </c>
    </row>
    <row r="169" spans="1:10" x14ac:dyDescent="0.25">
      <c r="A169" s="1" t="s">
        <v>799</v>
      </c>
      <c r="B169" s="1" t="s">
        <v>803</v>
      </c>
      <c r="C169" s="1" t="s">
        <v>799</v>
      </c>
      <c r="D169" s="1" t="s">
        <v>803</v>
      </c>
      <c r="E169" s="17">
        <v>0.14348302300109528</v>
      </c>
      <c r="F169" s="1" t="s">
        <v>800</v>
      </c>
      <c r="G169" s="1" t="s">
        <v>801</v>
      </c>
      <c r="H169" s="1" t="s">
        <v>802</v>
      </c>
      <c r="I169" s="1" t="s">
        <v>45</v>
      </c>
      <c r="J169" s="1" t="s">
        <v>571</v>
      </c>
    </row>
    <row r="170" spans="1:10" x14ac:dyDescent="0.25">
      <c r="A170" s="1" t="s">
        <v>804</v>
      </c>
      <c r="B170" s="1" t="s">
        <v>806</v>
      </c>
      <c r="C170" s="1" t="s">
        <v>804</v>
      </c>
      <c r="D170" s="1" t="s">
        <v>806</v>
      </c>
      <c r="E170" s="17">
        <v>0.22164948453608246</v>
      </c>
      <c r="F170" s="1" t="s">
        <v>783</v>
      </c>
      <c r="G170" s="1" t="s">
        <v>784</v>
      </c>
      <c r="H170" s="1" t="s">
        <v>805</v>
      </c>
      <c r="I170" s="1" t="s">
        <v>31</v>
      </c>
      <c r="J170" s="1" t="s">
        <v>329</v>
      </c>
    </row>
    <row r="171" spans="1:10" x14ac:dyDescent="0.25">
      <c r="A171" s="1" t="s">
        <v>807</v>
      </c>
      <c r="B171" s="1" t="s">
        <v>809</v>
      </c>
      <c r="C171" s="1" t="s">
        <v>807</v>
      </c>
      <c r="D171" s="1" t="s">
        <v>809</v>
      </c>
      <c r="E171" s="17">
        <v>0.37634408602150538</v>
      </c>
      <c r="F171" s="1" t="s">
        <v>621</v>
      </c>
      <c r="G171" s="1" t="s">
        <v>622</v>
      </c>
      <c r="H171" s="1" t="s">
        <v>808</v>
      </c>
      <c r="I171" s="1" t="s">
        <v>11</v>
      </c>
      <c r="J171" s="1" t="s">
        <v>214</v>
      </c>
    </row>
    <row r="172" spans="1:10" x14ac:dyDescent="0.25">
      <c r="A172" s="1" t="s">
        <v>810</v>
      </c>
      <c r="B172" s="1" t="s">
        <v>812</v>
      </c>
      <c r="C172" s="1" t="s">
        <v>810</v>
      </c>
      <c r="D172" s="1" t="s">
        <v>812</v>
      </c>
      <c r="E172" s="17">
        <v>0.41132075471698115</v>
      </c>
      <c r="F172" s="1" t="s">
        <v>200</v>
      </c>
      <c r="G172" s="1" t="s">
        <v>201</v>
      </c>
      <c r="H172" s="1" t="s">
        <v>811</v>
      </c>
      <c r="I172" s="1" t="s">
        <v>31</v>
      </c>
      <c r="J172" s="1" t="s">
        <v>692</v>
      </c>
    </row>
    <row r="173" spans="1:10" x14ac:dyDescent="0.25">
      <c r="A173" s="1" t="s">
        <v>813</v>
      </c>
      <c r="B173" s="1" t="s">
        <v>817</v>
      </c>
      <c r="C173" s="1" t="s">
        <v>813</v>
      </c>
      <c r="D173" s="1" t="s">
        <v>817</v>
      </c>
      <c r="E173" s="17">
        <v>0.29213483146067415</v>
      </c>
      <c r="F173" s="1" t="s">
        <v>814</v>
      </c>
      <c r="G173" s="1" t="s">
        <v>815</v>
      </c>
      <c r="H173" s="1" t="s">
        <v>816</v>
      </c>
      <c r="I173" s="1" t="s">
        <v>4</v>
      </c>
      <c r="J173" s="1" t="s">
        <v>438</v>
      </c>
    </row>
    <row r="174" spans="1:10" x14ac:dyDescent="0.25">
      <c r="A174" s="1" t="s">
        <v>818</v>
      </c>
      <c r="B174" s="1" t="s">
        <v>821</v>
      </c>
      <c r="C174" s="1" t="s">
        <v>818</v>
      </c>
      <c r="D174" s="1" t="s">
        <v>821</v>
      </c>
      <c r="E174" s="17">
        <v>0.390625</v>
      </c>
      <c r="F174" s="1" t="s">
        <v>200</v>
      </c>
      <c r="G174" s="1" t="s">
        <v>201</v>
      </c>
      <c r="H174" s="1" t="s">
        <v>819</v>
      </c>
      <c r="I174" s="1" t="s">
        <v>31</v>
      </c>
      <c r="J174" s="1" t="s">
        <v>820</v>
      </c>
    </row>
    <row r="175" spans="1:10" x14ac:dyDescent="0.25">
      <c r="A175" s="1" t="s">
        <v>822</v>
      </c>
      <c r="B175" s="1" t="s">
        <v>825</v>
      </c>
      <c r="C175" s="1" t="s">
        <v>822</v>
      </c>
      <c r="D175" s="1" t="s">
        <v>825</v>
      </c>
      <c r="E175" s="17">
        <v>0.16564417177914109</v>
      </c>
      <c r="F175" s="1" t="s">
        <v>422</v>
      </c>
      <c r="G175" s="1" t="s">
        <v>423</v>
      </c>
      <c r="H175" s="1" t="s">
        <v>823</v>
      </c>
      <c r="I175" s="1" t="s">
        <v>45</v>
      </c>
      <c r="J175" s="1" t="s">
        <v>824</v>
      </c>
    </row>
    <row r="176" spans="1:10" x14ac:dyDescent="0.25">
      <c r="A176" s="1" t="s">
        <v>826</v>
      </c>
      <c r="B176" s="1" t="s">
        <v>828</v>
      </c>
      <c r="C176" s="1" t="s">
        <v>826</v>
      </c>
      <c r="D176" s="1" t="s">
        <v>828</v>
      </c>
      <c r="E176" s="17">
        <v>0.34591194968553457</v>
      </c>
      <c r="F176" s="1" t="s">
        <v>783</v>
      </c>
      <c r="G176" s="1" t="s">
        <v>784</v>
      </c>
      <c r="H176" s="1" t="s">
        <v>827</v>
      </c>
      <c r="I176" s="1" t="s">
        <v>45</v>
      </c>
      <c r="J176" s="1" t="s">
        <v>179</v>
      </c>
    </row>
    <row r="177" spans="1:10" x14ac:dyDescent="0.25">
      <c r="A177" s="1" t="s">
        <v>829</v>
      </c>
      <c r="B177" s="1" t="s">
        <v>833</v>
      </c>
      <c r="C177" s="1" t="s">
        <v>829</v>
      </c>
      <c r="D177" s="1" t="s">
        <v>833</v>
      </c>
      <c r="E177" s="17">
        <v>0.53231939163498099</v>
      </c>
      <c r="F177" s="1" t="s">
        <v>830</v>
      </c>
      <c r="G177" s="1" t="s">
        <v>831</v>
      </c>
      <c r="H177" s="1" t="s">
        <v>832</v>
      </c>
      <c r="I177" s="1" t="s">
        <v>4</v>
      </c>
      <c r="J177" s="1" t="s">
        <v>529</v>
      </c>
    </row>
    <row r="178" spans="1:10" x14ac:dyDescent="0.25">
      <c r="A178" s="1" t="s">
        <v>834</v>
      </c>
      <c r="B178" s="1" t="s">
        <v>838</v>
      </c>
      <c r="C178" s="1" t="s">
        <v>834</v>
      </c>
      <c r="D178" s="1" t="s">
        <v>838</v>
      </c>
      <c r="E178" s="17">
        <v>0.22916666666666666</v>
      </c>
      <c r="F178" s="1" t="s">
        <v>409</v>
      </c>
      <c r="G178" s="1" t="s">
        <v>835</v>
      </c>
      <c r="H178" s="1" t="s">
        <v>836</v>
      </c>
      <c r="I178" s="1" t="s">
        <v>4</v>
      </c>
      <c r="J178" s="1" t="s">
        <v>837</v>
      </c>
    </row>
    <row r="179" spans="1:10" x14ac:dyDescent="0.25">
      <c r="A179" s="1" t="s">
        <v>839</v>
      </c>
      <c r="B179" s="1" t="s">
        <v>843</v>
      </c>
      <c r="C179" s="1" t="s">
        <v>839</v>
      </c>
      <c r="D179" s="1" t="s">
        <v>843</v>
      </c>
      <c r="E179" s="17">
        <v>0.36082474226804123</v>
      </c>
      <c r="F179" s="1" t="s">
        <v>840</v>
      </c>
      <c r="G179" s="1" t="s">
        <v>841</v>
      </c>
      <c r="H179" s="1" t="s">
        <v>842</v>
      </c>
      <c r="I179" s="1" t="s">
        <v>687</v>
      </c>
      <c r="J179" s="1" t="s">
        <v>688</v>
      </c>
    </row>
    <row r="180" spans="1:10" x14ac:dyDescent="0.25">
      <c r="A180" s="1" t="s">
        <v>844</v>
      </c>
      <c r="B180" s="1" t="s">
        <v>848</v>
      </c>
      <c r="C180" s="1" t="s">
        <v>844</v>
      </c>
      <c r="D180" s="1" t="s">
        <v>848</v>
      </c>
      <c r="E180" s="17">
        <v>0.40625</v>
      </c>
      <c r="F180" s="1" t="s">
        <v>845</v>
      </c>
      <c r="G180" s="1" t="s">
        <v>846</v>
      </c>
      <c r="H180" s="1" t="s">
        <v>847</v>
      </c>
      <c r="I180" s="1" t="s">
        <v>54</v>
      </c>
      <c r="J180" s="1" t="s">
        <v>387</v>
      </c>
    </row>
    <row r="181" spans="1:10" x14ac:dyDescent="0.25">
      <c r="A181" s="1" t="s">
        <v>849</v>
      </c>
      <c r="B181" s="1" t="s">
        <v>852</v>
      </c>
      <c r="C181" s="1" t="s">
        <v>849</v>
      </c>
      <c r="D181" s="1" t="s">
        <v>852</v>
      </c>
      <c r="E181" s="17">
        <v>0.44210526315789472</v>
      </c>
      <c r="F181" s="1" t="s">
        <v>783</v>
      </c>
      <c r="G181" s="1" t="s">
        <v>784</v>
      </c>
      <c r="H181" s="1" t="s">
        <v>850</v>
      </c>
      <c r="I181" s="1" t="s">
        <v>135</v>
      </c>
      <c r="J181" s="1" t="s">
        <v>851</v>
      </c>
    </row>
    <row r="182" spans="1:10" x14ac:dyDescent="0.25">
      <c r="A182" s="1" t="s">
        <v>853</v>
      </c>
      <c r="B182" s="1" t="s">
        <v>857</v>
      </c>
      <c r="C182" s="1" t="s">
        <v>853</v>
      </c>
      <c r="D182" s="1" t="s">
        <v>857</v>
      </c>
      <c r="E182" s="17">
        <v>0.61538461538461542</v>
      </c>
      <c r="F182" s="1" t="s">
        <v>854</v>
      </c>
      <c r="G182" s="1" t="s">
        <v>855</v>
      </c>
      <c r="H182" s="1" t="s">
        <v>856</v>
      </c>
      <c r="I182" s="1" t="s">
        <v>45</v>
      </c>
      <c r="J182" s="1" t="s">
        <v>824</v>
      </c>
    </row>
    <row r="183" spans="1:10" x14ac:dyDescent="0.25">
      <c r="A183" s="1" t="s">
        <v>858</v>
      </c>
      <c r="B183" s="1" t="s">
        <v>861</v>
      </c>
      <c r="C183" s="1" t="s">
        <v>858</v>
      </c>
      <c r="D183" s="1" t="s">
        <v>861</v>
      </c>
      <c r="E183" s="17">
        <v>0.36301369863013699</v>
      </c>
      <c r="F183" s="1" t="s">
        <v>151</v>
      </c>
      <c r="G183" s="1" t="s">
        <v>152</v>
      </c>
      <c r="H183" s="1" t="s">
        <v>859</v>
      </c>
      <c r="I183" s="1" t="s">
        <v>59</v>
      </c>
      <c r="J183" s="1" t="s">
        <v>860</v>
      </c>
    </row>
    <row r="184" spans="1:10" x14ac:dyDescent="0.25">
      <c r="A184" s="1" t="s">
        <v>862</v>
      </c>
      <c r="B184" s="1" t="s">
        <v>864</v>
      </c>
      <c r="C184" s="1" t="s">
        <v>862</v>
      </c>
      <c r="D184" s="1" t="s">
        <v>864</v>
      </c>
      <c r="E184" s="17">
        <v>0.31818181818181818</v>
      </c>
      <c r="F184" s="1" t="s">
        <v>151</v>
      </c>
      <c r="G184" s="1" t="s">
        <v>152</v>
      </c>
      <c r="H184" s="1" t="s">
        <v>863</v>
      </c>
      <c r="I184" s="1" t="s">
        <v>45</v>
      </c>
      <c r="J184" s="1" t="s">
        <v>334</v>
      </c>
    </row>
    <row r="185" spans="1:10" x14ac:dyDescent="0.25">
      <c r="A185" s="1" t="s">
        <v>865</v>
      </c>
      <c r="B185" s="1" t="s">
        <v>867</v>
      </c>
      <c r="C185" s="1" t="s">
        <v>865</v>
      </c>
      <c r="D185" s="1" t="s">
        <v>867</v>
      </c>
      <c r="E185" s="17">
        <v>0.5</v>
      </c>
      <c r="F185" s="1" t="s">
        <v>783</v>
      </c>
      <c r="G185" s="1" t="s">
        <v>784</v>
      </c>
      <c r="H185" s="1" t="s">
        <v>866</v>
      </c>
      <c r="I185" s="1" t="s">
        <v>59</v>
      </c>
      <c r="J185" s="1" t="s">
        <v>148</v>
      </c>
    </row>
    <row r="186" spans="1:10" x14ac:dyDescent="0.25">
      <c r="A186" s="1" t="s">
        <v>868</v>
      </c>
      <c r="B186" s="1" t="s">
        <v>871</v>
      </c>
      <c r="C186" s="1" t="s">
        <v>868</v>
      </c>
      <c r="D186" s="1" t="s">
        <v>871</v>
      </c>
      <c r="E186" s="17">
        <v>1</v>
      </c>
      <c r="F186" s="1" t="s">
        <v>590</v>
      </c>
      <c r="G186" s="1" t="s">
        <v>591</v>
      </c>
      <c r="H186" s="1" t="s">
        <v>869</v>
      </c>
      <c r="I186" s="1" t="s">
        <v>11</v>
      </c>
      <c r="J186" s="1" t="s">
        <v>870</v>
      </c>
    </row>
    <row r="187" spans="1:10" x14ac:dyDescent="0.25">
      <c r="A187" s="1" t="s">
        <v>872</v>
      </c>
      <c r="B187" s="1" t="s">
        <v>876</v>
      </c>
      <c r="C187" s="1" t="s">
        <v>872</v>
      </c>
      <c r="D187" s="1" t="s">
        <v>876</v>
      </c>
      <c r="E187" s="17">
        <v>0.14035087719298245</v>
      </c>
      <c r="F187" s="1"/>
      <c r="G187" s="1"/>
      <c r="H187" s="1" t="s">
        <v>873</v>
      </c>
      <c r="I187" s="1" t="s">
        <v>874</v>
      </c>
      <c r="J187" s="1" t="s">
        <v>875</v>
      </c>
    </row>
    <row r="188" spans="1:10" x14ac:dyDescent="0.25">
      <c r="A188" s="1" t="s">
        <v>877</v>
      </c>
      <c r="B188" s="1" t="s">
        <v>882</v>
      </c>
      <c r="C188" s="1" t="s">
        <v>877</v>
      </c>
      <c r="D188" s="1" t="s">
        <v>882</v>
      </c>
      <c r="E188" s="17">
        <v>0.26</v>
      </c>
      <c r="F188" s="1" t="s">
        <v>878</v>
      </c>
      <c r="G188" s="1" t="s">
        <v>879</v>
      </c>
      <c r="H188" s="1" t="s">
        <v>880</v>
      </c>
      <c r="I188" s="1" t="s">
        <v>31</v>
      </c>
      <c r="J188" s="1" t="s">
        <v>881</v>
      </c>
    </row>
    <row r="189" spans="1:10" x14ac:dyDescent="0.25">
      <c r="A189" s="1" t="s">
        <v>883</v>
      </c>
      <c r="B189" s="1" t="s">
        <v>887</v>
      </c>
      <c r="C189" s="1"/>
      <c r="D189" s="1"/>
      <c r="E189" s="17">
        <v>0.22435227747597158</v>
      </c>
      <c r="F189" s="1" t="s">
        <v>884</v>
      </c>
      <c r="G189" s="1" t="s">
        <v>380</v>
      </c>
      <c r="H189" s="1" t="s">
        <v>885</v>
      </c>
      <c r="I189" s="1" t="s">
        <v>54</v>
      </c>
      <c r="J189" s="1" t="s">
        <v>886</v>
      </c>
    </row>
    <row r="190" spans="1:10" x14ac:dyDescent="0.25">
      <c r="A190" s="1" t="s">
        <v>888</v>
      </c>
      <c r="B190" s="1" t="s">
        <v>894</v>
      </c>
      <c r="C190" s="1"/>
      <c r="D190" s="1"/>
      <c r="E190" s="17">
        <v>0.18474511307014183</v>
      </c>
      <c r="F190" s="1" t="s">
        <v>889</v>
      </c>
      <c r="G190" s="1" t="s">
        <v>890</v>
      </c>
      <c r="H190" s="1" t="s">
        <v>891</v>
      </c>
      <c r="I190" s="1" t="s">
        <v>892</v>
      </c>
      <c r="J190" s="1" t="s">
        <v>893</v>
      </c>
    </row>
    <row r="191" spans="1:10" x14ac:dyDescent="0.25">
      <c r="A191" s="1" t="s">
        <v>895</v>
      </c>
      <c r="B191" s="1" t="s">
        <v>899</v>
      </c>
      <c r="C191" s="1"/>
      <c r="D191" s="1"/>
      <c r="E191" s="17">
        <v>0.12682602921646746</v>
      </c>
      <c r="F191" s="1" t="s">
        <v>896</v>
      </c>
      <c r="G191" s="1" t="s">
        <v>897</v>
      </c>
      <c r="H191" s="1" t="s">
        <v>898</v>
      </c>
      <c r="I191" s="1" t="s">
        <v>493</v>
      </c>
      <c r="J191" s="1" t="s">
        <v>494</v>
      </c>
    </row>
    <row r="192" spans="1:10" x14ac:dyDescent="0.25">
      <c r="A192" s="1" t="s">
        <v>900</v>
      </c>
      <c r="B192" s="1" t="s">
        <v>905</v>
      </c>
      <c r="C192" s="1"/>
      <c r="D192" s="1"/>
      <c r="E192" s="17">
        <v>0.23055207026348809</v>
      </c>
      <c r="F192" s="1" t="s">
        <v>484</v>
      </c>
      <c r="G192" s="1" t="s">
        <v>901</v>
      </c>
      <c r="H192" s="1" t="s">
        <v>902</v>
      </c>
      <c r="I192" s="1" t="s">
        <v>903</v>
      </c>
      <c r="J192" s="1" t="s">
        <v>904</v>
      </c>
    </row>
    <row r="193" spans="1:10" x14ac:dyDescent="0.25">
      <c r="A193" s="1" t="s">
        <v>906</v>
      </c>
      <c r="B193" s="1" t="s">
        <v>911</v>
      </c>
      <c r="C193" s="1"/>
      <c r="D193" s="1"/>
      <c r="E193" s="17">
        <v>0.13749490004079967</v>
      </c>
      <c r="F193" s="1" t="s">
        <v>293</v>
      </c>
      <c r="G193" s="1" t="s">
        <v>907</v>
      </c>
      <c r="H193" s="1" t="s">
        <v>908</v>
      </c>
      <c r="I193" s="1" t="s">
        <v>909</v>
      </c>
      <c r="J193" s="1" t="s">
        <v>910</v>
      </c>
    </row>
    <row r="194" spans="1:10" x14ac:dyDescent="0.25">
      <c r="A194" s="1" t="s">
        <v>912</v>
      </c>
      <c r="B194" s="1" t="s">
        <v>918</v>
      </c>
      <c r="C194" s="1"/>
      <c r="D194" s="1"/>
      <c r="E194" s="17">
        <v>0.24680732926152138</v>
      </c>
      <c r="F194" s="1" t="s">
        <v>913</v>
      </c>
      <c r="G194" s="1" t="s">
        <v>914</v>
      </c>
      <c r="H194" s="1" t="s">
        <v>915</v>
      </c>
      <c r="I194" s="1" t="s">
        <v>916</v>
      </c>
      <c r="J194" s="1" t="s">
        <v>917</v>
      </c>
    </row>
    <row r="195" spans="1:10" x14ac:dyDescent="0.25">
      <c r="A195" s="1" t="s">
        <v>919</v>
      </c>
      <c r="B195" s="1" t="s">
        <v>925</v>
      </c>
      <c r="C195" s="1"/>
      <c r="D195" s="1"/>
      <c r="E195" s="17">
        <v>5.7356608478802994E-2</v>
      </c>
      <c r="F195" s="1" t="s">
        <v>920</v>
      </c>
      <c r="G195" s="1" t="s">
        <v>921</v>
      </c>
      <c r="H195" s="1" t="s">
        <v>922</v>
      </c>
      <c r="I195" s="1" t="s">
        <v>923</v>
      </c>
      <c r="J195" s="1" t="s">
        <v>924</v>
      </c>
    </row>
    <row r="196" spans="1:10" x14ac:dyDescent="0.25">
      <c r="A196" s="1" t="s">
        <v>926</v>
      </c>
      <c r="B196" s="1" t="s">
        <v>932</v>
      </c>
      <c r="C196" s="1"/>
      <c r="D196" s="1"/>
      <c r="E196" s="17">
        <v>0.11950146627565983</v>
      </c>
      <c r="F196" s="1" t="s">
        <v>927</v>
      </c>
      <c r="G196" s="1" t="s">
        <v>928</v>
      </c>
      <c r="H196" s="1" t="s">
        <v>929</v>
      </c>
      <c r="I196" s="1" t="s">
        <v>930</v>
      </c>
      <c r="J196" s="1" t="s">
        <v>931</v>
      </c>
    </row>
    <row r="197" spans="1:10" x14ac:dyDescent="0.25">
      <c r="A197" s="1" t="s">
        <v>933</v>
      </c>
      <c r="B197" s="1" t="s">
        <v>938</v>
      </c>
      <c r="C197" s="1"/>
      <c r="D197" s="1"/>
      <c r="E197" s="17">
        <v>0.12869623655913978</v>
      </c>
      <c r="F197" s="1" t="s">
        <v>205</v>
      </c>
      <c r="G197" s="1" t="s">
        <v>934</v>
      </c>
      <c r="H197" s="1" t="s">
        <v>935</v>
      </c>
      <c r="I197" s="1" t="s">
        <v>936</v>
      </c>
      <c r="J197" s="1" t="s">
        <v>937</v>
      </c>
    </row>
    <row r="198" spans="1:10" x14ac:dyDescent="0.25">
      <c r="A198" s="1" t="s">
        <v>939</v>
      </c>
      <c r="B198" s="1" t="s">
        <v>945</v>
      </c>
      <c r="C198" s="1"/>
      <c r="D198" s="1"/>
      <c r="E198" s="17">
        <v>0.2059095106186519</v>
      </c>
      <c r="F198" s="1" t="s">
        <v>940</v>
      </c>
      <c r="G198" s="1" t="s">
        <v>941</v>
      </c>
      <c r="H198" s="1" t="s">
        <v>942</v>
      </c>
      <c r="I198" s="1" t="s">
        <v>943</v>
      </c>
      <c r="J198" s="1" t="s">
        <v>944</v>
      </c>
    </row>
    <row r="199" spans="1:10" x14ac:dyDescent="0.25">
      <c r="A199" s="1" t="s">
        <v>946</v>
      </c>
      <c r="B199" s="1" t="s">
        <v>952</v>
      </c>
      <c r="C199" s="1"/>
      <c r="D199" s="1"/>
      <c r="E199" s="17">
        <v>0.12221737232649497</v>
      </c>
      <c r="F199" s="1" t="s">
        <v>947</v>
      </c>
      <c r="G199" s="1" t="s">
        <v>948</v>
      </c>
      <c r="H199" s="1" t="s">
        <v>949</v>
      </c>
      <c r="I199" s="1" t="s">
        <v>950</v>
      </c>
      <c r="J199" s="1" t="s">
        <v>951</v>
      </c>
    </row>
    <row r="200" spans="1:10" x14ac:dyDescent="0.25">
      <c r="A200" s="1" t="s">
        <v>953</v>
      </c>
      <c r="B200" s="1" t="s">
        <v>959</v>
      </c>
      <c r="C200" s="1"/>
      <c r="D200" s="1"/>
      <c r="E200" s="17">
        <v>0.1061180292365999</v>
      </c>
      <c r="F200" s="1" t="s">
        <v>954</v>
      </c>
      <c r="G200" s="1" t="s">
        <v>955</v>
      </c>
      <c r="H200" s="1" t="s">
        <v>956</v>
      </c>
      <c r="I200" s="1" t="s">
        <v>957</v>
      </c>
      <c r="J200" s="1" t="s">
        <v>958</v>
      </c>
    </row>
    <row r="201" spans="1:10" x14ac:dyDescent="0.25">
      <c r="A201" s="1" t="s">
        <v>960</v>
      </c>
      <c r="B201" s="1" t="s">
        <v>966</v>
      </c>
      <c r="C201" s="1"/>
      <c r="D201" s="1"/>
      <c r="E201" s="17">
        <v>0.14067611777535441</v>
      </c>
      <c r="F201" s="1" t="s">
        <v>961</v>
      </c>
      <c r="G201" s="1" t="s">
        <v>962</v>
      </c>
      <c r="H201" s="1" t="s">
        <v>963</v>
      </c>
      <c r="I201" s="1" t="s">
        <v>964</v>
      </c>
      <c r="J201" s="1" t="s">
        <v>965</v>
      </c>
    </row>
    <row r="202" spans="1:10" x14ac:dyDescent="0.25">
      <c r="A202" s="1" t="s">
        <v>967</v>
      </c>
      <c r="B202" s="1" t="s">
        <v>973</v>
      </c>
      <c r="C202" s="1"/>
      <c r="D202" s="1"/>
      <c r="E202" s="17">
        <v>0.14268250087320991</v>
      </c>
      <c r="F202" s="1" t="s">
        <v>968</v>
      </c>
      <c r="G202" s="1" t="s">
        <v>969</v>
      </c>
      <c r="H202" s="1" t="s">
        <v>970</v>
      </c>
      <c r="I202" s="1" t="s">
        <v>971</v>
      </c>
      <c r="J202" s="1" t="s">
        <v>972</v>
      </c>
    </row>
    <row r="203" spans="1:10" x14ac:dyDescent="0.25">
      <c r="A203" s="1" t="s">
        <v>974</v>
      </c>
      <c r="B203" s="1" t="s">
        <v>978</v>
      </c>
      <c r="C203" s="1"/>
      <c r="D203" s="1"/>
      <c r="E203" s="17">
        <v>5.1170858629661753E-2</v>
      </c>
      <c r="F203" s="1" t="s">
        <v>704</v>
      </c>
      <c r="G203" s="1" t="s">
        <v>975</v>
      </c>
      <c r="H203" s="1" t="s">
        <v>976</v>
      </c>
      <c r="I203" s="1" t="s">
        <v>977</v>
      </c>
      <c r="J203" s="1" t="s">
        <v>722</v>
      </c>
    </row>
    <row r="204" spans="1:10" x14ac:dyDescent="0.25">
      <c r="A204" s="1" t="s">
        <v>979</v>
      </c>
      <c r="B204" s="1" t="s">
        <v>985</v>
      </c>
      <c r="C204" s="1"/>
      <c r="D204" s="1"/>
      <c r="E204" s="17">
        <v>5.7643195913900033E-2</v>
      </c>
      <c r="F204" s="1" t="s">
        <v>980</v>
      </c>
      <c r="G204" s="1" t="s">
        <v>981</v>
      </c>
      <c r="H204" s="1" t="s">
        <v>982</v>
      </c>
      <c r="I204" s="1" t="s">
        <v>983</v>
      </c>
      <c r="J204" s="1" t="s">
        <v>984</v>
      </c>
    </row>
    <row r="205" spans="1:10" x14ac:dyDescent="0.25">
      <c r="A205" s="1" t="s">
        <v>986</v>
      </c>
      <c r="B205" s="1" t="s">
        <v>992</v>
      </c>
      <c r="C205" s="1"/>
      <c r="D205" s="1"/>
      <c r="E205" s="17">
        <v>5.9029649595687329E-2</v>
      </c>
      <c r="F205" s="1" t="s">
        <v>987</v>
      </c>
      <c r="G205" s="1" t="s">
        <v>988</v>
      </c>
      <c r="H205" s="1" t="s">
        <v>989</v>
      </c>
      <c r="I205" s="1" t="s">
        <v>990</v>
      </c>
      <c r="J205" s="1" t="s">
        <v>991</v>
      </c>
    </row>
    <row r="206" spans="1:10" x14ac:dyDescent="0.25">
      <c r="A206" s="1" t="s">
        <v>993</v>
      </c>
      <c r="B206" s="1" t="s">
        <v>998</v>
      </c>
      <c r="C206" s="1"/>
      <c r="D206" s="1"/>
      <c r="E206" s="17">
        <v>0.10066555740432612</v>
      </c>
      <c r="F206" s="1" t="s">
        <v>200</v>
      </c>
      <c r="G206" s="1" t="s">
        <v>994</v>
      </c>
      <c r="H206" s="1" t="s">
        <v>995</v>
      </c>
      <c r="I206" s="1" t="s">
        <v>996</v>
      </c>
      <c r="J206" s="1" t="s">
        <v>997</v>
      </c>
    </row>
    <row r="207" spans="1:10" x14ac:dyDescent="0.25">
      <c r="A207" s="1" t="s">
        <v>999</v>
      </c>
      <c r="B207" s="1" t="s">
        <v>1004</v>
      </c>
      <c r="C207" s="1"/>
      <c r="D207" s="1"/>
      <c r="E207" s="17">
        <v>8.3223828296101615E-2</v>
      </c>
      <c r="F207" s="1" t="s">
        <v>968</v>
      </c>
      <c r="G207" s="1" t="s">
        <v>1000</v>
      </c>
      <c r="H207" s="1" t="s">
        <v>1001</v>
      </c>
      <c r="I207" s="1" t="s">
        <v>1002</v>
      </c>
      <c r="J207" s="1" t="s">
        <v>1003</v>
      </c>
    </row>
    <row r="208" spans="1:10" x14ac:dyDescent="0.25">
      <c r="A208" s="1" t="s">
        <v>1005</v>
      </c>
      <c r="B208" s="1" t="s">
        <v>1010</v>
      </c>
      <c r="C208" s="1"/>
      <c r="D208" s="1"/>
      <c r="E208" s="17">
        <v>8.6197778952934956E-2</v>
      </c>
      <c r="F208" s="1" t="s">
        <v>1006</v>
      </c>
      <c r="G208" s="1" t="s">
        <v>1007</v>
      </c>
      <c r="H208" s="1" t="s">
        <v>1008</v>
      </c>
      <c r="I208" s="1" t="s">
        <v>132</v>
      </c>
      <c r="J208" s="1" t="s">
        <v>1009</v>
      </c>
    </row>
    <row r="209" spans="1:10" x14ac:dyDescent="0.25">
      <c r="A209" s="1" t="s">
        <v>1011</v>
      </c>
      <c r="B209" s="1" t="s">
        <v>1017</v>
      </c>
      <c r="C209" s="1"/>
      <c r="D209" s="1"/>
      <c r="E209" s="17">
        <v>0.13971880492091387</v>
      </c>
      <c r="F209" s="1" t="s">
        <v>1012</v>
      </c>
      <c r="G209" s="1" t="s">
        <v>1013</v>
      </c>
      <c r="H209" s="1" t="s">
        <v>1014</v>
      </c>
      <c r="I209" s="1" t="s">
        <v>1015</v>
      </c>
      <c r="J209" s="1" t="s">
        <v>1016</v>
      </c>
    </row>
    <row r="210" spans="1:10" x14ac:dyDescent="0.25">
      <c r="A210" s="1" t="s">
        <v>1018</v>
      </c>
      <c r="B210" s="1" t="s">
        <v>1024</v>
      </c>
      <c r="C210" s="1"/>
      <c r="D210" s="1"/>
      <c r="E210" s="17">
        <v>0.14816839803171131</v>
      </c>
      <c r="F210" s="1" t="s">
        <v>1019</v>
      </c>
      <c r="G210" s="1" t="s">
        <v>1020</v>
      </c>
      <c r="H210" s="1" t="s">
        <v>1021</v>
      </c>
      <c r="I210" s="1" t="s">
        <v>1022</v>
      </c>
      <c r="J210" s="1" t="s">
        <v>1023</v>
      </c>
    </row>
    <row r="211" spans="1:10" x14ac:dyDescent="0.25">
      <c r="A211" s="1" t="s">
        <v>1025</v>
      </c>
      <c r="B211" s="1" t="s">
        <v>1030</v>
      </c>
      <c r="C211" s="1"/>
      <c r="D211" s="1"/>
      <c r="E211" s="17">
        <v>0.26653306613226452</v>
      </c>
      <c r="F211" s="1" t="s">
        <v>1026</v>
      </c>
      <c r="G211" s="1" t="s">
        <v>1027</v>
      </c>
      <c r="H211" s="1" t="s">
        <v>1028</v>
      </c>
      <c r="I211" s="1" t="s">
        <v>815</v>
      </c>
      <c r="J211" s="1" t="s">
        <v>1029</v>
      </c>
    </row>
    <row r="212" spans="1:10" x14ac:dyDescent="0.25">
      <c r="A212" s="1" t="s">
        <v>1031</v>
      </c>
      <c r="B212" s="1" t="s">
        <v>1036</v>
      </c>
      <c r="C212" s="1"/>
      <c r="D212" s="1"/>
      <c r="E212" s="17">
        <v>0.22759601706970128</v>
      </c>
      <c r="F212" s="1" t="s">
        <v>1032</v>
      </c>
      <c r="G212" s="1" t="s">
        <v>1033</v>
      </c>
      <c r="H212" s="1" t="s">
        <v>1034</v>
      </c>
      <c r="I212" s="1" t="s">
        <v>59</v>
      </c>
      <c r="J212" s="1" t="s">
        <v>1035</v>
      </c>
    </row>
    <row r="213" spans="1:10" x14ac:dyDescent="0.25">
      <c r="A213" s="1" t="s">
        <v>1037</v>
      </c>
      <c r="B213" s="1" t="s">
        <v>1043</v>
      </c>
      <c r="C213" s="1"/>
      <c r="D213" s="1"/>
      <c r="E213" s="17">
        <v>0.10323637853338796</v>
      </c>
      <c r="F213" s="1" t="s">
        <v>1038</v>
      </c>
      <c r="G213" s="1" t="s">
        <v>1039</v>
      </c>
      <c r="H213" s="1" t="s">
        <v>1040</v>
      </c>
      <c r="I213" s="1" t="s">
        <v>1041</v>
      </c>
      <c r="J213" s="1" t="s">
        <v>1042</v>
      </c>
    </row>
    <row r="214" spans="1:10" x14ac:dyDescent="0.25">
      <c r="A214" s="1" t="s">
        <v>1044</v>
      </c>
      <c r="B214" s="1" t="s">
        <v>1048</v>
      </c>
      <c r="C214" s="1"/>
      <c r="D214" s="1"/>
      <c r="E214" s="17">
        <v>6.9697366697235683E-2</v>
      </c>
      <c r="F214" s="1" t="s">
        <v>293</v>
      </c>
      <c r="G214" s="1" t="s">
        <v>622</v>
      </c>
      <c r="H214" s="1" t="s">
        <v>1045</v>
      </c>
      <c r="I214" s="1" t="s">
        <v>1046</v>
      </c>
      <c r="J214" s="1" t="s">
        <v>1047</v>
      </c>
    </row>
    <row r="215" spans="1:10" x14ac:dyDescent="0.25">
      <c r="A215" s="1" t="s">
        <v>1049</v>
      </c>
      <c r="B215" s="1" t="s">
        <v>1055</v>
      </c>
      <c r="C215" s="1"/>
      <c r="D215" s="1"/>
      <c r="E215" s="17">
        <v>0.22850503485670023</v>
      </c>
      <c r="F215" s="1" t="s">
        <v>1050</v>
      </c>
      <c r="G215" s="1" t="s">
        <v>1051</v>
      </c>
      <c r="H215" s="1" t="s">
        <v>1052</v>
      </c>
      <c r="I215" s="1" t="s">
        <v>1053</v>
      </c>
      <c r="J215" s="1" t="s">
        <v>1054</v>
      </c>
    </row>
    <row r="216" spans="1:10" x14ac:dyDescent="0.25">
      <c r="A216" s="1" t="s">
        <v>1056</v>
      </c>
      <c r="B216" s="1" t="s">
        <v>1059</v>
      </c>
      <c r="C216" s="1" t="s">
        <v>1060</v>
      </c>
      <c r="D216" s="1" t="s">
        <v>1061</v>
      </c>
      <c r="E216" s="17">
        <v>0.97619047619047616</v>
      </c>
      <c r="F216" s="1" t="s">
        <v>1019</v>
      </c>
      <c r="G216" s="1" t="s">
        <v>1057</v>
      </c>
      <c r="H216" s="1" t="s">
        <v>1058</v>
      </c>
      <c r="I216" s="1" t="s">
        <v>18</v>
      </c>
      <c r="J216" s="1" t="s">
        <v>624</v>
      </c>
    </row>
    <row r="217" spans="1:10" x14ac:dyDescent="0.25">
      <c r="A217" s="1" t="s">
        <v>1062</v>
      </c>
      <c r="B217" s="1" t="s">
        <v>1067</v>
      </c>
      <c r="C217" s="1"/>
      <c r="D217" s="1"/>
      <c r="E217" s="17">
        <v>0.1846234309623431</v>
      </c>
      <c r="F217" s="1" t="s">
        <v>344</v>
      </c>
      <c r="G217" s="1" t="s">
        <v>1063</v>
      </c>
      <c r="H217" s="1" t="s">
        <v>1064</v>
      </c>
      <c r="I217" s="1" t="s">
        <v>1065</v>
      </c>
      <c r="J217" s="1" t="s">
        <v>1066</v>
      </c>
    </row>
    <row r="218" spans="1:10" x14ac:dyDescent="0.25">
      <c r="A218" s="1" t="s">
        <v>1068</v>
      </c>
      <c r="B218" s="1" t="s">
        <v>1073</v>
      </c>
      <c r="C218" s="1"/>
      <c r="D218" s="1"/>
      <c r="E218" s="17">
        <v>0.13709677419354838</v>
      </c>
      <c r="F218" s="1" t="s">
        <v>725</v>
      </c>
      <c r="G218" s="1" t="s">
        <v>1069</v>
      </c>
      <c r="H218" s="1" t="s">
        <v>1070</v>
      </c>
      <c r="I218" s="1" t="s">
        <v>1071</v>
      </c>
      <c r="J218" s="1" t="s">
        <v>1072</v>
      </c>
    </row>
    <row r="219" spans="1:10" x14ac:dyDescent="0.25">
      <c r="A219" s="1" t="s">
        <v>1074</v>
      </c>
      <c r="B219" s="1" t="s">
        <v>1077</v>
      </c>
      <c r="C219" s="1" t="s">
        <v>1078</v>
      </c>
      <c r="D219" s="1" t="s">
        <v>1079</v>
      </c>
      <c r="E219" s="17">
        <v>0.21212121212121213</v>
      </c>
      <c r="F219" s="1" t="s">
        <v>725</v>
      </c>
      <c r="G219" s="1" t="s">
        <v>1075</v>
      </c>
      <c r="H219" s="1" t="s">
        <v>1076</v>
      </c>
      <c r="I219" s="1" t="s">
        <v>31</v>
      </c>
      <c r="J219" s="1" t="s">
        <v>99</v>
      </c>
    </row>
    <row r="220" spans="1:10" x14ac:dyDescent="0.25">
      <c r="A220" s="1" t="s">
        <v>1074</v>
      </c>
      <c r="B220" s="1" t="s">
        <v>1077</v>
      </c>
      <c r="C220" s="1" t="s">
        <v>1082</v>
      </c>
      <c r="D220" s="1" t="s">
        <v>1083</v>
      </c>
      <c r="E220" s="17">
        <v>8.2352941176470587E-2</v>
      </c>
      <c r="F220" s="1" t="s">
        <v>1080</v>
      </c>
      <c r="G220" s="1" t="s">
        <v>16</v>
      </c>
      <c r="H220" s="1" t="s">
        <v>1081</v>
      </c>
      <c r="I220" s="1" t="s">
        <v>31</v>
      </c>
      <c r="J220" s="1" t="s">
        <v>535</v>
      </c>
    </row>
    <row r="221" spans="1:10" x14ac:dyDescent="0.25">
      <c r="A221" s="1" t="s">
        <v>1074</v>
      </c>
      <c r="B221" s="1" t="s">
        <v>1077</v>
      </c>
      <c r="C221" s="1" t="s">
        <v>1087</v>
      </c>
      <c r="D221" s="1" t="s">
        <v>1088</v>
      </c>
      <c r="E221" s="17">
        <v>0.16479400749063669</v>
      </c>
      <c r="F221" s="1" t="s">
        <v>1084</v>
      </c>
      <c r="G221" s="1" t="s">
        <v>1085</v>
      </c>
      <c r="H221" s="1" t="s">
        <v>1086</v>
      </c>
      <c r="I221" s="1" t="s">
        <v>31</v>
      </c>
      <c r="J221" s="1" t="s">
        <v>32</v>
      </c>
    </row>
    <row r="222" spans="1:10" x14ac:dyDescent="0.25">
      <c r="A222" s="1" t="s">
        <v>1074</v>
      </c>
      <c r="B222" s="1" t="s">
        <v>1077</v>
      </c>
      <c r="C222" s="1" t="s">
        <v>1093</v>
      </c>
      <c r="D222" s="1" t="s">
        <v>1094</v>
      </c>
      <c r="E222" s="17">
        <v>0.25449871465295631</v>
      </c>
      <c r="F222" s="1" t="s">
        <v>1089</v>
      </c>
      <c r="G222" s="1" t="s">
        <v>1090</v>
      </c>
      <c r="H222" s="1" t="s">
        <v>1091</v>
      </c>
      <c r="I222" s="1" t="s">
        <v>31</v>
      </c>
      <c r="J222" s="1" t="s">
        <v>1092</v>
      </c>
    </row>
    <row r="223" spans="1:10" x14ac:dyDescent="0.25">
      <c r="A223" s="1" t="s">
        <v>1074</v>
      </c>
      <c r="B223" s="1" t="s">
        <v>1077</v>
      </c>
      <c r="C223" s="1" t="s">
        <v>1093</v>
      </c>
      <c r="D223" s="1" t="s">
        <v>1094</v>
      </c>
      <c r="E223" s="17">
        <v>0.25449871465295631</v>
      </c>
      <c r="F223" s="1" t="s">
        <v>1089</v>
      </c>
      <c r="G223" s="1" t="s">
        <v>1090</v>
      </c>
      <c r="H223" s="1" t="s">
        <v>1091</v>
      </c>
      <c r="I223" s="1" t="s">
        <v>31</v>
      </c>
      <c r="J223" s="1" t="s">
        <v>1092</v>
      </c>
    </row>
    <row r="224" spans="1:10" x14ac:dyDescent="0.25">
      <c r="A224" s="1" t="s">
        <v>1074</v>
      </c>
      <c r="B224" s="1" t="s">
        <v>1077</v>
      </c>
      <c r="C224" s="1" t="s">
        <v>1099</v>
      </c>
      <c r="D224" s="1" t="s">
        <v>1100</v>
      </c>
      <c r="E224" s="17">
        <v>0.16538461538461538</v>
      </c>
      <c r="F224" s="1" t="s">
        <v>1095</v>
      </c>
      <c r="G224" s="1" t="s">
        <v>1096</v>
      </c>
      <c r="H224" s="1" t="s">
        <v>1097</v>
      </c>
      <c r="I224" s="1" t="s">
        <v>31</v>
      </c>
      <c r="J224" s="1" t="s">
        <v>1098</v>
      </c>
    </row>
    <row r="225" spans="1:10" x14ac:dyDescent="0.25">
      <c r="A225" s="1" t="s">
        <v>1074</v>
      </c>
      <c r="B225" s="1" t="s">
        <v>1077</v>
      </c>
      <c r="C225" s="1" t="s">
        <v>1102</v>
      </c>
      <c r="D225" s="1" t="s">
        <v>1103</v>
      </c>
      <c r="E225" s="17">
        <v>0.15196078431372548</v>
      </c>
      <c r="F225" s="1" t="s">
        <v>1080</v>
      </c>
      <c r="G225" s="1" t="s">
        <v>16</v>
      </c>
      <c r="H225" s="1" t="s">
        <v>1101</v>
      </c>
      <c r="I225" s="1" t="s">
        <v>31</v>
      </c>
      <c r="J225" s="1" t="s">
        <v>512</v>
      </c>
    </row>
    <row r="226" spans="1:10" x14ac:dyDescent="0.25">
      <c r="A226" s="1" t="s">
        <v>1074</v>
      </c>
      <c r="B226" s="1" t="s">
        <v>1077</v>
      </c>
      <c r="C226" s="1" t="s">
        <v>1105</v>
      </c>
      <c r="D226" s="1" t="s">
        <v>1106</v>
      </c>
      <c r="E226" s="17">
        <v>0.13602941176470587</v>
      </c>
      <c r="F226" s="1" t="s">
        <v>725</v>
      </c>
      <c r="G226" s="1" t="s">
        <v>1075</v>
      </c>
      <c r="H226" s="1" t="s">
        <v>1104</v>
      </c>
      <c r="I226" s="1" t="s">
        <v>31</v>
      </c>
      <c r="J226" s="1" t="s">
        <v>412</v>
      </c>
    </row>
    <row r="227" spans="1:10" x14ac:dyDescent="0.25">
      <c r="A227" s="1" t="s">
        <v>1074</v>
      </c>
      <c r="B227" s="1" t="s">
        <v>1077</v>
      </c>
      <c r="C227" s="1" t="s">
        <v>1108</v>
      </c>
      <c r="D227" s="1" t="s">
        <v>1109</v>
      </c>
      <c r="E227" s="17">
        <v>0.26385224274406333</v>
      </c>
      <c r="F227" s="1" t="s">
        <v>725</v>
      </c>
      <c r="G227" s="1" t="s">
        <v>1075</v>
      </c>
      <c r="H227" s="1" t="s">
        <v>1107</v>
      </c>
      <c r="I227" s="1" t="s">
        <v>31</v>
      </c>
      <c r="J227" s="1" t="s">
        <v>728</v>
      </c>
    </row>
    <row r="228" spans="1:10" x14ac:dyDescent="0.25">
      <c r="A228" s="1" t="s">
        <v>1074</v>
      </c>
      <c r="B228" s="1" t="s">
        <v>1077</v>
      </c>
      <c r="C228" s="1" t="s">
        <v>1111</v>
      </c>
      <c r="D228" s="1" t="s">
        <v>1112</v>
      </c>
      <c r="E228" s="17">
        <v>0.29714285714285715</v>
      </c>
      <c r="F228" s="1" t="s">
        <v>273</v>
      </c>
      <c r="G228" s="1" t="s">
        <v>345</v>
      </c>
      <c r="H228" s="1" t="s">
        <v>1110</v>
      </c>
      <c r="I228" s="1" t="s">
        <v>31</v>
      </c>
      <c r="J228" s="1" t="s">
        <v>512</v>
      </c>
    </row>
    <row r="229" spans="1:10" x14ac:dyDescent="0.25">
      <c r="A229" s="1" t="s">
        <v>1074</v>
      </c>
      <c r="B229" s="1" t="s">
        <v>1077</v>
      </c>
      <c r="C229" s="1" t="s">
        <v>1114</v>
      </c>
      <c r="D229" s="1" t="s">
        <v>1115</v>
      </c>
      <c r="E229" s="17">
        <v>0.15254237288135594</v>
      </c>
      <c r="F229" s="1" t="s">
        <v>725</v>
      </c>
      <c r="G229" s="1" t="s">
        <v>1075</v>
      </c>
      <c r="H229" s="1" t="s">
        <v>1113</v>
      </c>
      <c r="I229" s="1" t="s">
        <v>31</v>
      </c>
      <c r="J229" s="1" t="s">
        <v>728</v>
      </c>
    </row>
    <row r="230" spans="1:10" x14ac:dyDescent="0.25">
      <c r="A230" s="1" t="s">
        <v>1074</v>
      </c>
      <c r="B230" s="1" t="s">
        <v>1077</v>
      </c>
      <c r="C230" s="1" t="s">
        <v>1117</v>
      </c>
      <c r="D230" s="1" t="s">
        <v>1118</v>
      </c>
      <c r="E230" s="17">
        <v>0.18952618453865336</v>
      </c>
      <c r="F230" s="1" t="s">
        <v>1089</v>
      </c>
      <c r="G230" s="1" t="s">
        <v>1090</v>
      </c>
      <c r="H230" s="1" t="s">
        <v>1116</v>
      </c>
      <c r="I230" s="1" t="s">
        <v>31</v>
      </c>
      <c r="J230" s="1" t="s">
        <v>1092</v>
      </c>
    </row>
    <row r="231" spans="1:10" x14ac:dyDescent="0.25">
      <c r="A231" s="1" t="s">
        <v>1074</v>
      </c>
      <c r="B231" s="1" t="s">
        <v>1077</v>
      </c>
      <c r="C231" s="1" t="s">
        <v>1122</v>
      </c>
      <c r="D231" s="1" t="s">
        <v>1123</v>
      </c>
      <c r="E231" s="17">
        <v>9.5477386934673364E-2</v>
      </c>
      <c r="F231" s="1" t="s">
        <v>1119</v>
      </c>
      <c r="G231" s="1" t="s">
        <v>1120</v>
      </c>
      <c r="H231" s="1" t="s">
        <v>1121</v>
      </c>
      <c r="I231" s="1" t="s">
        <v>31</v>
      </c>
      <c r="J231" s="1" t="s">
        <v>881</v>
      </c>
    </row>
    <row r="232" spans="1:10" x14ac:dyDescent="0.25">
      <c r="A232" s="1" t="s">
        <v>1074</v>
      </c>
      <c r="B232" s="1" t="s">
        <v>1077</v>
      </c>
      <c r="C232" s="1" t="s">
        <v>1125</v>
      </c>
      <c r="D232" s="1" t="s">
        <v>1126</v>
      </c>
      <c r="E232" s="17">
        <v>0.24497991967871485</v>
      </c>
      <c r="F232" s="1" t="s">
        <v>273</v>
      </c>
      <c r="G232" s="1" t="s">
        <v>345</v>
      </c>
      <c r="H232" s="1" t="s">
        <v>1124</v>
      </c>
      <c r="I232" s="1" t="s">
        <v>31</v>
      </c>
      <c r="J232" s="1" t="s">
        <v>412</v>
      </c>
    </row>
    <row r="233" spans="1:10" x14ac:dyDescent="0.25">
      <c r="A233" s="1" t="s">
        <v>1074</v>
      </c>
      <c r="B233" s="1" t="s">
        <v>1077</v>
      </c>
      <c r="C233" s="1" t="s">
        <v>1130</v>
      </c>
      <c r="D233" s="1" t="s">
        <v>1131</v>
      </c>
      <c r="E233" s="17">
        <v>0.95454545454545459</v>
      </c>
      <c r="F233" s="1" t="s">
        <v>1127</v>
      </c>
      <c r="G233" s="1" t="s">
        <v>1128</v>
      </c>
      <c r="H233" s="1" t="s">
        <v>1129</v>
      </c>
      <c r="I233" s="1" t="s">
        <v>31</v>
      </c>
      <c r="J233" s="1" t="s">
        <v>728</v>
      </c>
    </row>
    <row r="234" spans="1:10" x14ac:dyDescent="0.25">
      <c r="A234" s="1" t="s">
        <v>1074</v>
      </c>
      <c r="B234" s="1" t="s">
        <v>1077</v>
      </c>
      <c r="C234" s="1" t="s">
        <v>1132</v>
      </c>
      <c r="D234" s="1" t="s">
        <v>1133</v>
      </c>
      <c r="E234" s="17">
        <v>0.18546365914786966</v>
      </c>
      <c r="F234" s="1" t="s">
        <v>725</v>
      </c>
      <c r="G234" s="1" t="s">
        <v>1075</v>
      </c>
      <c r="H234" s="1" t="s">
        <v>1104</v>
      </c>
      <c r="I234" s="1" t="s">
        <v>31</v>
      </c>
      <c r="J234" s="1" t="s">
        <v>412</v>
      </c>
    </row>
    <row r="235" spans="1:10" x14ac:dyDescent="0.25">
      <c r="A235" s="1" t="s">
        <v>1074</v>
      </c>
      <c r="B235" s="1" t="s">
        <v>1077</v>
      </c>
      <c r="C235" s="1"/>
      <c r="D235" s="1"/>
      <c r="E235" s="17">
        <v>0.3022529965641147</v>
      </c>
      <c r="F235" s="1" t="s">
        <v>1134</v>
      </c>
      <c r="G235" s="1" t="s">
        <v>1135</v>
      </c>
      <c r="H235" s="1" t="s">
        <v>1136</v>
      </c>
      <c r="I235" s="1" t="s">
        <v>31</v>
      </c>
      <c r="J235" s="1" t="s">
        <v>728</v>
      </c>
    </row>
    <row r="236" spans="1:10" x14ac:dyDescent="0.25">
      <c r="A236" s="1" t="s">
        <v>1074</v>
      </c>
      <c r="B236" s="1" t="s">
        <v>1077</v>
      </c>
      <c r="C236" s="1" t="s">
        <v>1138</v>
      </c>
      <c r="D236" s="1" t="s">
        <v>1139</v>
      </c>
      <c r="E236" s="17">
        <v>0.22047244094488189</v>
      </c>
      <c r="F236" s="1" t="s">
        <v>1089</v>
      </c>
      <c r="G236" s="1" t="s">
        <v>1090</v>
      </c>
      <c r="H236" s="1" t="s">
        <v>1137</v>
      </c>
      <c r="I236" s="1" t="s">
        <v>31</v>
      </c>
      <c r="J236" s="1" t="s">
        <v>688</v>
      </c>
    </row>
    <row r="237" spans="1:10" x14ac:dyDescent="0.25">
      <c r="A237" s="1" t="s">
        <v>1074</v>
      </c>
      <c r="B237" s="1" t="s">
        <v>1077</v>
      </c>
      <c r="C237" s="1" t="s">
        <v>1142</v>
      </c>
      <c r="D237" s="1" t="s">
        <v>1143</v>
      </c>
      <c r="E237" s="17">
        <v>0.19565217391304349</v>
      </c>
      <c r="F237" s="1" t="s">
        <v>1140</v>
      </c>
      <c r="G237" s="1" t="s">
        <v>975</v>
      </c>
      <c r="H237" s="1" t="s">
        <v>1141</v>
      </c>
      <c r="I237" s="1" t="s">
        <v>31</v>
      </c>
      <c r="J237" s="1" t="s">
        <v>1092</v>
      </c>
    </row>
    <row r="238" spans="1:10" x14ac:dyDescent="0.25">
      <c r="A238" s="1" t="s">
        <v>1144</v>
      </c>
      <c r="B238" s="1" t="s">
        <v>1150</v>
      </c>
      <c r="C238" s="1"/>
      <c r="D238" s="1"/>
      <c r="E238" s="17">
        <v>0.22487113402061856</v>
      </c>
      <c r="F238" s="1" t="s">
        <v>1145</v>
      </c>
      <c r="G238" s="1" t="s">
        <v>1146</v>
      </c>
      <c r="H238" s="1" t="s">
        <v>1147</v>
      </c>
      <c r="I238" s="1" t="s">
        <v>1148</v>
      </c>
      <c r="J238" s="1" t="s">
        <v>1149</v>
      </c>
    </row>
    <row r="239" spans="1:10" x14ac:dyDescent="0.25">
      <c r="A239" s="1" t="s">
        <v>1151</v>
      </c>
      <c r="B239" s="1" t="s">
        <v>1154</v>
      </c>
      <c r="C239" s="1"/>
      <c r="D239" s="1"/>
      <c r="E239" s="17">
        <v>0.37837401374982699</v>
      </c>
      <c r="F239" s="1" t="s">
        <v>380</v>
      </c>
      <c r="G239" s="1" t="s">
        <v>1152</v>
      </c>
      <c r="H239" s="1" t="s">
        <v>1153</v>
      </c>
      <c r="I239" s="1" t="s">
        <v>45</v>
      </c>
      <c r="J239" s="1" t="s">
        <v>824</v>
      </c>
    </row>
    <row r="240" spans="1:10" x14ac:dyDescent="0.25">
      <c r="A240" s="1" t="s">
        <v>1155</v>
      </c>
      <c r="B240" s="1" t="s">
        <v>1161</v>
      </c>
      <c r="C240" s="1"/>
      <c r="D240" s="1"/>
      <c r="E240" s="17">
        <v>0.15080428954423591</v>
      </c>
      <c r="F240" s="1" t="s">
        <v>1156</v>
      </c>
      <c r="G240" s="1" t="s">
        <v>1157</v>
      </c>
      <c r="H240" s="1" t="s">
        <v>1158</v>
      </c>
      <c r="I240" s="1" t="s">
        <v>1159</v>
      </c>
      <c r="J240" s="1" t="s">
        <v>1160</v>
      </c>
    </row>
    <row r="241" spans="1:10" x14ac:dyDescent="0.25">
      <c r="A241" s="1" t="s">
        <v>1162</v>
      </c>
      <c r="B241" s="1" t="s">
        <v>1167</v>
      </c>
      <c r="C241" s="1" t="s">
        <v>1168</v>
      </c>
      <c r="D241" s="1" t="s">
        <v>1169</v>
      </c>
      <c r="E241" s="17">
        <v>0.48</v>
      </c>
      <c r="F241" s="1" t="s">
        <v>756</v>
      </c>
      <c r="G241" s="1" t="s">
        <v>1163</v>
      </c>
      <c r="H241" s="1" t="s">
        <v>1164</v>
      </c>
      <c r="I241" s="1" t="s">
        <v>1165</v>
      </c>
      <c r="J241" s="1" t="s">
        <v>1166</v>
      </c>
    </row>
    <row r="242" spans="1:10" x14ac:dyDescent="0.25">
      <c r="A242" s="1" t="s">
        <v>1170</v>
      </c>
      <c r="B242" s="1" t="s">
        <v>1176</v>
      </c>
      <c r="C242" s="1" t="s">
        <v>1177</v>
      </c>
      <c r="D242" s="1" t="s">
        <v>1178</v>
      </c>
      <c r="E242" s="17">
        <v>0.86567164179104472</v>
      </c>
      <c r="F242" s="1" t="s">
        <v>1171</v>
      </c>
      <c r="G242" s="1" t="s">
        <v>1172</v>
      </c>
      <c r="H242" s="1" t="s">
        <v>1173</v>
      </c>
      <c r="I242" s="1" t="s">
        <v>1174</v>
      </c>
      <c r="J242" s="1" t="s">
        <v>1175</v>
      </c>
    </row>
    <row r="243" spans="1:10" x14ac:dyDescent="0.25">
      <c r="A243" s="1" t="s">
        <v>1170</v>
      </c>
      <c r="B243" s="1" t="s">
        <v>1176</v>
      </c>
      <c r="C243" s="1"/>
      <c r="D243" s="1"/>
      <c r="E243" s="17">
        <v>0.11411739035566223</v>
      </c>
      <c r="F243" s="1" t="s">
        <v>1179</v>
      </c>
      <c r="G243" s="1" t="s">
        <v>146</v>
      </c>
      <c r="H243" s="1" t="s">
        <v>1180</v>
      </c>
      <c r="I243" s="1" t="s">
        <v>1174</v>
      </c>
      <c r="J243" s="1" t="s">
        <v>1181</v>
      </c>
    </row>
    <row r="244" spans="1:10" x14ac:dyDescent="0.25">
      <c r="A244" s="1" t="s">
        <v>1182</v>
      </c>
      <c r="B244" s="1" t="s">
        <v>1187</v>
      </c>
      <c r="C244" s="1" t="s">
        <v>1188</v>
      </c>
      <c r="D244" s="1" t="s">
        <v>1189</v>
      </c>
      <c r="E244" s="17">
        <v>0.92079207920792083</v>
      </c>
      <c r="F244" s="1" t="s">
        <v>1183</v>
      </c>
      <c r="G244" s="1" t="s">
        <v>1184</v>
      </c>
      <c r="H244" s="1" t="s">
        <v>1185</v>
      </c>
      <c r="I244" s="1" t="s">
        <v>11</v>
      </c>
      <c r="J244" s="1" t="s">
        <v>1186</v>
      </c>
    </row>
    <row r="245" spans="1:10" x14ac:dyDescent="0.25">
      <c r="A245" s="1" t="s">
        <v>1182</v>
      </c>
      <c r="B245" s="1" t="s">
        <v>1187</v>
      </c>
      <c r="C245" s="1"/>
      <c r="D245" s="1"/>
      <c r="E245" s="17">
        <v>0.30674002751031637</v>
      </c>
      <c r="F245" s="1" t="s">
        <v>1190</v>
      </c>
      <c r="G245" s="1" t="s">
        <v>1191</v>
      </c>
      <c r="H245" s="1" t="s">
        <v>1192</v>
      </c>
      <c r="I245" s="1" t="s">
        <v>11</v>
      </c>
      <c r="J245" s="1" t="s">
        <v>1186</v>
      </c>
    </row>
    <row r="246" spans="1:10" x14ac:dyDescent="0.25">
      <c r="A246" s="1" t="s">
        <v>1193</v>
      </c>
      <c r="B246" s="1" t="s">
        <v>1198</v>
      </c>
      <c r="C246" s="1"/>
      <c r="D246" s="1"/>
      <c r="E246" s="17">
        <v>0.12995780590717299</v>
      </c>
      <c r="F246" s="1" t="s">
        <v>1194</v>
      </c>
      <c r="G246" s="1" t="s">
        <v>1195</v>
      </c>
      <c r="H246" s="1" t="s">
        <v>1196</v>
      </c>
      <c r="I246" s="1" t="s">
        <v>18</v>
      </c>
      <c r="J246" s="1" t="s">
        <v>1197</v>
      </c>
    </row>
    <row r="247" spans="1:10" x14ac:dyDescent="0.25">
      <c r="A247" s="1" t="s">
        <v>1199</v>
      </c>
      <c r="B247" s="1" t="s">
        <v>1204</v>
      </c>
      <c r="C247" s="1"/>
      <c r="D247" s="1"/>
      <c r="E247" s="17">
        <v>0.10616153205661949</v>
      </c>
      <c r="F247" s="1" t="s">
        <v>968</v>
      </c>
      <c r="G247" s="1" t="s">
        <v>1200</v>
      </c>
      <c r="H247" s="1" t="s">
        <v>1201</v>
      </c>
      <c r="I247" s="1" t="s">
        <v>1202</v>
      </c>
      <c r="J247" s="1" t="s">
        <v>1203</v>
      </c>
    </row>
    <row r="248" spans="1:10" x14ac:dyDescent="0.25">
      <c r="A248" s="1" t="s">
        <v>1205</v>
      </c>
      <c r="B248" s="1" t="s">
        <v>1210</v>
      </c>
      <c r="C248" s="1"/>
      <c r="D248" s="1"/>
      <c r="E248" s="17">
        <v>0.11296260414648324</v>
      </c>
      <c r="F248" s="1" t="s">
        <v>543</v>
      </c>
      <c r="G248" s="1" t="s">
        <v>1206</v>
      </c>
      <c r="H248" s="1" t="s">
        <v>1207</v>
      </c>
      <c r="I248" s="1" t="s">
        <v>1208</v>
      </c>
      <c r="J248" s="1" t="s">
        <v>1209</v>
      </c>
    </row>
    <row r="249" spans="1:10" x14ac:dyDescent="0.25">
      <c r="A249" s="1" t="s">
        <v>1211</v>
      </c>
      <c r="B249" s="1" t="s">
        <v>1216</v>
      </c>
      <c r="C249" s="1"/>
      <c r="D249" s="1"/>
      <c r="E249" s="17">
        <v>6.9937369519832981E-2</v>
      </c>
      <c r="F249" s="1" t="s">
        <v>1012</v>
      </c>
      <c r="G249" s="1" t="s">
        <v>1212</v>
      </c>
      <c r="H249" s="1" t="s">
        <v>1213</v>
      </c>
      <c r="I249" s="1" t="s">
        <v>1214</v>
      </c>
      <c r="J249" s="1" t="s">
        <v>1215</v>
      </c>
    </row>
    <row r="250" spans="1:10" x14ac:dyDescent="0.25">
      <c r="A250" s="1" t="s">
        <v>1217</v>
      </c>
      <c r="B250" s="1" t="s">
        <v>1223</v>
      </c>
      <c r="C250" s="1"/>
      <c r="D250" s="1"/>
      <c r="E250" s="17">
        <v>5.0156739811912224E-2</v>
      </c>
      <c r="F250" s="1" t="s">
        <v>1218</v>
      </c>
      <c r="G250" s="1" t="s">
        <v>1219</v>
      </c>
      <c r="H250" s="1" t="s">
        <v>1220</v>
      </c>
      <c r="I250" s="1" t="s">
        <v>1221</v>
      </c>
      <c r="J250" s="1" t="s">
        <v>1222</v>
      </c>
    </row>
    <row r="251" spans="1:10" x14ac:dyDescent="0.25">
      <c r="A251" s="1" t="s">
        <v>1224</v>
      </c>
      <c r="B251" s="1" t="s">
        <v>1228</v>
      </c>
      <c r="C251" s="1"/>
      <c r="D251" s="1"/>
      <c r="E251" s="17">
        <v>0.21384297520661158</v>
      </c>
      <c r="F251" s="1" t="s">
        <v>1225</v>
      </c>
      <c r="G251" s="1" t="s">
        <v>1226</v>
      </c>
      <c r="H251" s="1" t="s">
        <v>1227</v>
      </c>
      <c r="I251" s="1" t="s">
        <v>115</v>
      </c>
      <c r="J251" s="1" t="s">
        <v>116</v>
      </c>
    </row>
    <row r="252" spans="1:10" x14ac:dyDescent="0.25">
      <c r="A252" s="1" t="s">
        <v>1229</v>
      </c>
      <c r="B252" s="1" t="s">
        <v>1235</v>
      </c>
      <c r="C252" s="1"/>
      <c r="D252" s="1"/>
      <c r="E252" s="17">
        <v>0.188050930460333</v>
      </c>
      <c r="F252" s="1" t="s">
        <v>1230</v>
      </c>
      <c r="G252" s="1" t="s">
        <v>1231</v>
      </c>
      <c r="H252" s="1" t="s">
        <v>1232</v>
      </c>
      <c r="I252" s="1" t="s">
        <v>1233</v>
      </c>
      <c r="J252" s="1" t="s">
        <v>1234</v>
      </c>
    </row>
    <row r="253" spans="1:10" x14ac:dyDescent="0.25">
      <c r="A253" s="1" t="s">
        <v>1236</v>
      </c>
      <c r="B253" s="1" t="s">
        <v>1242</v>
      </c>
      <c r="C253" s="1"/>
      <c r="D253" s="1"/>
      <c r="E253" s="17">
        <v>9.0673575129533682E-2</v>
      </c>
      <c r="F253" s="1" t="s">
        <v>1237</v>
      </c>
      <c r="G253" s="1" t="s">
        <v>1238</v>
      </c>
      <c r="H253" s="1" t="s">
        <v>1239</v>
      </c>
      <c r="I253" s="1" t="s">
        <v>1240</v>
      </c>
      <c r="J253" s="1" t="s">
        <v>1241</v>
      </c>
    </row>
    <row r="254" spans="1:10" x14ac:dyDescent="0.25">
      <c r="A254" s="1" t="s">
        <v>1243</v>
      </c>
      <c r="B254" s="1" t="s">
        <v>1248</v>
      </c>
      <c r="C254" s="1"/>
      <c r="D254" s="1"/>
      <c r="E254" s="17">
        <v>0.17540322580645162</v>
      </c>
      <c r="F254" s="1" t="s">
        <v>293</v>
      </c>
      <c r="G254" s="1" t="s">
        <v>1244</v>
      </c>
      <c r="H254" s="1" t="s">
        <v>1245</v>
      </c>
      <c r="I254" s="1" t="s">
        <v>1246</v>
      </c>
      <c r="J254" s="1" t="s">
        <v>1247</v>
      </c>
    </row>
    <row r="255" spans="1:10" x14ac:dyDescent="0.25">
      <c r="A255" s="1" t="s">
        <v>1249</v>
      </c>
      <c r="B255" s="1" t="s">
        <v>1253</v>
      </c>
      <c r="C255" s="1"/>
      <c r="D255" s="1"/>
      <c r="E255" s="17">
        <v>0.33501094091903721</v>
      </c>
      <c r="F255" s="1" t="s">
        <v>1250</v>
      </c>
      <c r="G255" s="1" t="s">
        <v>1251</v>
      </c>
      <c r="H255" s="1" t="s">
        <v>1252</v>
      </c>
      <c r="I255" s="1" t="s">
        <v>161</v>
      </c>
      <c r="J255" s="1" t="s">
        <v>162</v>
      </c>
    </row>
    <row r="256" spans="1:10" x14ac:dyDescent="0.25">
      <c r="A256" s="1" t="s">
        <v>1254</v>
      </c>
      <c r="B256" s="1" t="s">
        <v>1259</v>
      </c>
      <c r="C256" s="1"/>
      <c r="D256" s="1"/>
      <c r="E256" s="17">
        <v>0.10544611819235226</v>
      </c>
      <c r="F256" s="1" t="s">
        <v>357</v>
      </c>
      <c r="G256" s="1" t="s">
        <v>1255</v>
      </c>
      <c r="H256" s="1" t="s">
        <v>1256</v>
      </c>
      <c r="I256" s="1" t="s">
        <v>1257</v>
      </c>
      <c r="J256" s="1" t="s">
        <v>1258</v>
      </c>
    </row>
    <row r="257" spans="1:10" x14ac:dyDescent="0.25">
      <c r="A257" s="1" t="s">
        <v>1260</v>
      </c>
      <c r="B257" s="1" t="s">
        <v>1266</v>
      </c>
      <c r="C257" s="1"/>
      <c r="D257" s="1"/>
      <c r="E257" s="17">
        <v>7.8892072588347656E-2</v>
      </c>
      <c r="F257" s="1" t="s">
        <v>1261</v>
      </c>
      <c r="G257" s="1" t="s">
        <v>1262</v>
      </c>
      <c r="H257" s="1" t="s">
        <v>1263</v>
      </c>
      <c r="I257" s="1" t="s">
        <v>1264</v>
      </c>
      <c r="J257" s="1" t="s">
        <v>1265</v>
      </c>
    </row>
    <row r="258" spans="1:10" x14ac:dyDescent="0.25">
      <c r="A258" s="1" t="s">
        <v>1267</v>
      </c>
      <c r="B258" s="1" t="s">
        <v>1272</v>
      </c>
      <c r="C258" s="1"/>
      <c r="D258" s="1"/>
      <c r="E258" s="17">
        <v>0.19465648854961831</v>
      </c>
      <c r="F258" s="1" t="s">
        <v>422</v>
      </c>
      <c r="G258" s="1" t="s">
        <v>1268</v>
      </c>
      <c r="H258" s="1" t="s">
        <v>1269</v>
      </c>
      <c r="I258" s="1" t="s">
        <v>1270</v>
      </c>
      <c r="J258" s="1" t="s">
        <v>1271</v>
      </c>
    </row>
    <row r="259" spans="1:10" x14ac:dyDescent="0.25">
      <c r="A259" s="1" t="s">
        <v>1273</v>
      </c>
      <c r="B259" s="1" t="s">
        <v>1278</v>
      </c>
      <c r="C259" s="1"/>
      <c r="D259" s="1"/>
      <c r="E259" s="17">
        <v>0.11008676789587853</v>
      </c>
      <c r="F259" s="1" t="s">
        <v>1050</v>
      </c>
      <c r="G259" s="1" t="s">
        <v>1274</v>
      </c>
      <c r="H259" s="1" t="s">
        <v>1275</v>
      </c>
      <c r="I259" s="1" t="s">
        <v>1276</v>
      </c>
      <c r="J259" s="1" t="s">
        <v>1277</v>
      </c>
    </row>
    <row r="260" spans="1:10" x14ac:dyDescent="0.25">
      <c r="A260" s="1" t="s">
        <v>1279</v>
      </c>
      <c r="B260" s="1" t="s">
        <v>1284</v>
      </c>
      <c r="C260" s="1"/>
      <c r="D260" s="1"/>
      <c r="E260" s="17">
        <v>0.10081915563957151</v>
      </c>
      <c r="F260" s="1" t="s">
        <v>380</v>
      </c>
      <c r="G260" s="1" t="s">
        <v>1280</v>
      </c>
      <c r="H260" s="1" t="s">
        <v>1281</v>
      </c>
      <c r="I260" s="1" t="s">
        <v>1282</v>
      </c>
      <c r="J260" s="1" t="s">
        <v>1283</v>
      </c>
    </row>
    <row r="261" spans="1:10" x14ac:dyDescent="0.25">
      <c r="A261" s="1" t="s">
        <v>1285</v>
      </c>
      <c r="B261" s="1" t="s">
        <v>1291</v>
      </c>
      <c r="C261" s="1"/>
      <c r="D261" s="1"/>
      <c r="E261" s="17">
        <v>0.1609858416360776</v>
      </c>
      <c r="F261" s="1" t="s">
        <v>1286</v>
      </c>
      <c r="G261" s="1" t="s">
        <v>1287</v>
      </c>
      <c r="H261" s="1" t="s">
        <v>1288</v>
      </c>
      <c r="I261" s="1" t="s">
        <v>1289</v>
      </c>
      <c r="J261" s="1" t="s">
        <v>1290</v>
      </c>
    </row>
    <row r="262" spans="1:10" x14ac:dyDescent="0.25">
      <c r="A262" s="1" t="s">
        <v>1292</v>
      </c>
      <c r="B262" s="1" t="s">
        <v>1297</v>
      </c>
      <c r="C262" s="1"/>
      <c r="D262" s="1"/>
      <c r="E262" s="17">
        <v>0.20814748736247399</v>
      </c>
      <c r="F262" s="1" t="s">
        <v>266</v>
      </c>
      <c r="G262" s="1" t="s">
        <v>1293</v>
      </c>
      <c r="H262" s="1" t="s">
        <v>1294</v>
      </c>
      <c r="I262" s="1" t="s">
        <v>1295</v>
      </c>
      <c r="J262" s="1" t="s">
        <v>1296</v>
      </c>
    </row>
    <row r="263" spans="1:10" x14ac:dyDescent="0.25">
      <c r="A263" s="1" t="s">
        <v>1298</v>
      </c>
      <c r="B263" s="1" t="s">
        <v>1303</v>
      </c>
      <c r="C263" s="1"/>
      <c r="D263" s="1"/>
      <c r="E263" s="17">
        <v>0.20550847457627119</v>
      </c>
      <c r="F263" s="1" t="s">
        <v>1134</v>
      </c>
      <c r="G263" s="1" t="s">
        <v>1299</v>
      </c>
      <c r="H263" s="1" t="s">
        <v>1300</v>
      </c>
      <c r="I263" s="1" t="s">
        <v>1301</v>
      </c>
      <c r="J263" s="1" t="s">
        <v>1302</v>
      </c>
    </row>
    <row r="264" spans="1:10" x14ac:dyDescent="0.25">
      <c r="A264" s="1" t="s">
        <v>1304</v>
      </c>
      <c r="B264" s="1" t="s">
        <v>1309</v>
      </c>
      <c r="C264" s="1"/>
      <c r="D264" s="1"/>
      <c r="E264" s="17">
        <v>0.24017467248908297</v>
      </c>
      <c r="F264" s="1" t="s">
        <v>884</v>
      </c>
      <c r="G264" s="1" t="s">
        <v>1305</v>
      </c>
      <c r="H264" s="1" t="s">
        <v>1306</v>
      </c>
      <c r="I264" s="1" t="s">
        <v>1307</v>
      </c>
      <c r="J264" s="1" t="s">
        <v>1308</v>
      </c>
    </row>
    <row r="265" spans="1:10" x14ac:dyDescent="0.25">
      <c r="A265" s="1" t="s">
        <v>1310</v>
      </c>
      <c r="B265" s="1" t="s">
        <v>1313</v>
      </c>
      <c r="C265" s="1"/>
      <c r="D265" s="1"/>
      <c r="E265" s="17">
        <v>6.5727699530516437E-2</v>
      </c>
      <c r="F265" s="1" t="s">
        <v>422</v>
      </c>
      <c r="G265" s="1" t="s">
        <v>1311</v>
      </c>
      <c r="H265" s="1" t="s">
        <v>1312</v>
      </c>
      <c r="I265" s="1" t="s">
        <v>45</v>
      </c>
      <c r="J265" s="1" t="s">
        <v>518</v>
      </c>
    </row>
    <row r="266" spans="1:10" x14ac:dyDescent="0.25">
      <c r="A266" s="1" t="s">
        <v>1314</v>
      </c>
      <c r="B266" s="1" t="s">
        <v>1317</v>
      </c>
      <c r="C266" s="1"/>
      <c r="D266" s="1"/>
      <c r="E266" s="17">
        <v>0.1765834932821497</v>
      </c>
      <c r="F266" s="1" t="s">
        <v>1171</v>
      </c>
      <c r="G266" s="1" t="s">
        <v>86</v>
      </c>
      <c r="H266" s="1" t="s">
        <v>1315</v>
      </c>
      <c r="I266" s="1" t="s">
        <v>18</v>
      </c>
      <c r="J266" s="1" t="s">
        <v>1316</v>
      </c>
    </row>
    <row r="267" spans="1:10" x14ac:dyDescent="0.25">
      <c r="A267" s="1" t="s">
        <v>1318</v>
      </c>
      <c r="B267" s="1" t="s">
        <v>1323</v>
      </c>
      <c r="C267" s="1"/>
      <c r="D267" s="1"/>
      <c r="E267" s="17">
        <v>0.12463033375580904</v>
      </c>
      <c r="F267" s="1" t="s">
        <v>896</v>
      </c>
      <c r="G267" s="1" t="s">
        <v>1319</v>
      </c>
      <c r="H267" s="1" t="s">
        <v>1320</v>
      </c>
      <c r="I267" s="1" t="s">
        <v>1321</v>
      </c>
      <c r="J267" s="1" t="s">
        <v>1322</v>
      </c>
    </row>
    <row r="268" spans="1:10" x14ac:dyDescent="0.25">
      <c r="A268" s="1" t="s">
        <v>1324</v>
      </c>
      <c r="B268" s="1" t="s">
        <v>1329</v>
      </c>
      <c r="C268" s="1"/>
      <c r="D268" s="1"/>
      <c r="E268" s="17">
        <v>0.13969928186714542</v>
      </c>
      <c r="F268" s="1" t="s">
        <v>1171</v>
      </c>
      <c r="G268" s="1" t="s">
        <v>1325</v>
      </c>
      <c r="H268" s="1" t="s">
        <v>1326</v>
      </c>
      <c r="I268" s="1" t="s">
        <v>1327</v>
      </c>
      <c r="J268" s="1" t="s">
        <v>1328</v>
      </c>
    </row>
    <row r="269" spans="1:10" x14ac:dyDescent="0.25">
      <c r="A269" s="1" t="s">
        <v>1330</v>
      </c>
      <c r="B269" s="1" t="s">
        <v>1335</v>
      </c>
      <c r="C269" s="1"/>
      <c r="D269" s="1"/>
      <c r="E269" s="17">
        <v>0.11916771752837327</v>
      </c>
      <c r="F269" s="1" t="s">
        <v>1331</v>
      </c>
      <c r="G269" s="1" t="s">
        <v>293</v>
      </c>
      <c r="H269" s="1" t="s">
        <v>1332</v>
      </c>
      <c r="I269" s="1" t="s">
        <v>1333</v>
      </c>
      <c r="J269" s="1" t="s">
        <v>1334</v>
      </c>
    </row>
    <row r="270" spans="1:10" x14ac:dyDescent="0.25">
      <c r="A270" s="1" t="s">
        <v>1336</v>
      </c>
      <c r="B270" s="1" t="s">
        <v>1340</v>
      </c>
      <c r="C270" s="1"/>
      <c r="D270" s="1"/>
      <c r="E270" s="17">
        <v>0.16080402010050251</v>
      </c>
      <c r="F270" s="1" t="s">
        <v>119</v>
      </c>
      <c r="G270" s="1" t="s">
        <v>1063</v>
      </c>
      <c r="H270" s="1" t="s">
        <v>1337</v>
      </c>
      <c r="I270" s="1" t="s">
        <v>1338</v>
      </c>
      <c r="J270" s="1" t="s">
        <v>1339</v>
      </c>
    </row>
    <row r="271" spans="1:10" x14ac:dyDescent="0.25">
      <c r="A271" s="1" t="s">
        <v>1341</v>
      </c>
      <c r="B271" s="1" t="s">
        <v>1347</v>
      </c>
      <c r="C271" s="1"/>
      <c r="D271" s="1"/>
      <c r="E271" s="17">
        <v>8.0645161290322578E-2</v>
      </c>
      <c r="F271" s="1" t="s">
        <v>1342</v>
      </c>
      <c r="G271" s="1" t="s">
        <v>1343</v>
      </c>
      <c r="H271" s="1" t="s">
        <v>1344</v>
      </c>
      <c r="I271" s="1" t="s">
        <v>1345</v>
      </c>
      <c r="J271" s="1" t="s">
        <v>1346</v>
      </c>
    </row>
    <row r="272" spans="1:10" x14ac:dyDescent="0.25">
      <c r="A272" s="1" t="s">
        <v>1348</v>
      </c>
      <c r="B272" s="1" t="s">
        <v>1353</v>
      </c>
      <c r="C272" s="1"/>
      <c r="D272" s="1"/>
      <c r="E272" s="17">
        <v>0.13962264150943396</v>
      </c>
      <c r="F272" s="1" t="s">
        <v>357</v>
      </c>
      <c r="G272" s="1" t="s">
        <v>1349</v>
      </c>
      <c r="H272" s="1" t="s">
        <v>1350</v>
      </c>
      <c r="I272" s="1" t="s">
        <v>1351</v>
      </c>
      <c r="J272" s="1" t="s">
        <v>1352</v>
      </c>
    </row>
    <row r="273" spans="1:10" x14ac:dyDescent="0.25">
      <c r="A273" s="1" t="s">
        <v>1354</v>
      </c>
      <c r="B273" s="1" t="s">
        <v>1360</v>
      </c>
      <c r="C273" s="1"/>
      <c r="D273" s="1"/>
      <c r="E273" s="17">
        <v>0.1604722343681679</v>
      </c>
      <c r="F273" s="1" t="s">
        <v>1355</v>
      </c>
      <c r="G273" s="1" t="s">
        <v>1356</v>
      </c>
      <c r="H273" s="1" t="s">
        <v>1357</v>
      </c>
      <c r="I273" s="1" t="s">
        <v>1358</v>
      </c>
      <c r="J273" s="1" t="s">
        <v>1359</v>
      </c>
    </row>
    <row r="274" spans="1:10" x14ac:dyDescent="0.25">
      <c r="A274" s="1" t="s">
        <v>1361</v>
      </c>
      <c r="B274" s="1" t="s">
        <v>1366</v>
      </c>
      <c r="C274" s="1"/>
      <c r="D274" s="1"/>
      <c r="E274" s="17">
        <v>0.11960784313725491</v>
      </c>
      <c r="F274" s="1" t="s">
        <v>1362</v>
      </c>
      <c r="G274" s="1" t="s">
        <v>1363</v>
      </c>
      <c r="H274" s="1" t="s">
        <v>1364</v>
      </c>
      <c r="I274" s="1" t="s">
        <v>675</v>
      </c>
      <c r="J274" s="1" t="s">
        <v>1365</v>
      </c>
    </row>
    <row r="275" spans="1:10" x14ac:dyDescent="0.25">
      <c r="A275" s="1" t="s">
        <v>1367</v>
      </c>
      <c r="B275" s="1" t="s">
        <v>1372</v>
      </c>
      <c r="C275" s="1"/>
      <c r="D275" s="1"/>
      <c r="E275" s="17">
        <v>0.1845542305508234</v>
      </c>
      <c r="F275" s="1" t="s">
        <v>194</v>
      </c>
      <c r="G275" s="1" t="s">
        <v>1368</v>
      </c>
      <c r="H275" s="1" t="s">
        <v>1369</v>
      </c>
      <c r="I275" s="1" t="s">
        <v>1370</v>
      </c>
      <c r="J275" s="1" t="s">
        <v>1371</v>
      </c>
    </row>
    <row r="276" spans="1:10" x14ac:dyDescent="0.25">
      <c r="A276" s="1" t="s">
        <v>1373</v>
      </c>
      <c r="B276" s="1" t="s">
        <v>1379</v>
      </c>
      <c r="C276" s="1"/>
      <c r="D276" s="1"/>
      <c r="E276" s="17">
        <v>7.5578193832599116E-2</v>
      </c>
      <c r="F276" s="1" t="s">
        <v>1374</v>
      </c>
      <c r="G276" s="1" t="s">
        <v>1375</v>
      </c>
      <c r="H276" s="1" t="s">
        <v>1376</v>
      </c>
      <c r="I276" s="1" t="s">
        <v>1377</v>
      </c>
      <c r="J276" s="1" t="s">
        <v>1378</v>
      </c>
    </row>
    <row r="277" spans="1:10" x14ac:dyDescent="0.25">
      <c r="A277" s="1" t="s">
        <v>1380</v>
      </c>
      <c r="B277" s="1" t="s">
        <v>1386</v>
      </c>
      <c r="C277" s="1" t="s">
        <v>1387</v>
      </c>
      <c r="D277" s="1" t="s">
        <v>1388</v>
      </c>
      <c r="E277" s="17">
        <v>0.54878048780487809</v>
      </c>
      <c r="F277" s="1" t="s">
        <v>1381</v>
      </c>
      <c r="G277" s="1" t="s">
        <v>1382</v>
      </c>
      <c r="H277" s="1" t="s">
        <v>1383</v>
      </c>
      <c r="I277" s="1" t="s">
        <v>1384</v>
      </c>
      <c r="J277" s="1" t="s">
        <v>1385</v>
      </c>
    </row>
    <row r="278" spans="1:10" x14ac:dyDescent="0.25">
      <c r="A278" s="1" t="s">
        <v>1380</v>
      </c>
      <c r="B278" s="1" t="s">
        <v>1386</v>
      </c>
      <c r="C278" s="1"/>
      <c r="D278" s="1"/>
      <c r="E278" s="17">
        <v>8.1127241673783088E-2</v>
      </c>
      <c r="F278" s="1" t="s">
        <v>913</v>
      </c>
      <c r="G278" s="1" t="s">
        <v>1389</v>
      </c>
      <c r="H278" s="1" t="s">
        <v>1383</v>
      </c>
      <c r="I278" s="1" t="s">
        <v>1384</v>
      </c>
      <c r="J278" s="1" t="s">
        <v>1385</v>
      </c>
    </row>
    <row r="279" spans="1:10" x14ac:dyDescent="0.25">
      <c r="A279" s="1" t="s">
        <v>1390</v>
      </c>
      <c r="B279" s="1" t="s">
        <v>1395</v>
      </c>
      <c r="C279" s="1"/>
      <c r="D279" s="1"/>
      <c r="E279" s="17">
        <v>0.14024080040698661</v>
      </c>
      <c r="F279" s="1" t="s">
        <v>145</v>
      </c>
      <c r="G279" s="1" t="s">
        <v>1391</v>
      </c>
      <c r="H279" s="1" t="s">
        <v>1392</v>
      </c>
      <c r="I279" s="1" t="s">
        <v>1393</v>
      </c>
      <c r="J279" s="1" t="s">
        <v>1394</v>
      </c>
    </row>
    <row r="280" spans="1:10" x14ac:dyDescent="0.25">
      <c r="A280" s="1" t="s">
        <v>1396</v>
      </c>
      <c r="B280" s="1" t="s">
        <v>1401</v>
      </c>
      <c r="C280" s="1"/>
      <c r="D280" s="1"/>
      <c r="E280" s="17">
        <v>0.22495390288875231</v>
      </c>
      <c r="F280" s="1" t="s">
        <v>1397</v>
      </c>
      <c r="G280" s="1" t="s">
        <v>1398</v>
      </c>
      <c r="H280" s="1" t="s">
        <v>1399</v>
      </c>
      <c r="I280" s="1" t="s">
        <v>232</v>
      </c>
      <c r="J280" s="1" t="s">
        <v>1400</v>
      </c>
    </row>
    <row r="281" spans="1:10" x14ac:dyDescent="0.25">
      <c r="A281" s="1" t="s">
        <v>1402</v>
      </c>
      <c r="B281" s="1" t="s">
        <v>1407</v>
      </c>
      <c r="C281" s="1"/>
      <c r="D281" s="1"/>
      <c r="E281" s="17">
        <v>0.18072289156626506</v>
      </c>
      <c r="F281" s="1" t="s">
        <v>1403</v>
      </c>
      <c r="G281" s="1" t="s">
        <v>1404</v>
      </c>
      <c r="H281" s="1" t="s">
        <v>1405</v>
      </c>
      <c r="I281" s="1" t="s">
        <v>18</v>
      </c>
      <c r="J281" s="1" t="s">
        <v>1406</v>
      </c>
    </row>
    <row r="282" spans="1:10" x14ac:dyDescent="0.25">
      <c r="A282" s="1" t="s">
        <v>1408</v>
      </c>
      <c r="B282" s="1" t="s">
        <v>1414</v>
      </c>
      <c r="C282" s="1"/>
      <c r="D282" s="1"/>
      <c r="E282" s="17">
        <v>0.17665782493368701</v>
      </c>
      <c r="F282" s="1" t="s">
        <v>1409</v>
      </c>
      <c r="G282" s="1" t="s">
        <v>1410</v>
      </c>
      <c r="H282" s="1" t="s">
        <v>1411</v>
      </c>
      <c r="I282" s="1" t="s">
        <v>1412</v>
      </c>
      <c r="J282" s="1" t="s">
        <v>1413</v>
      </c>
    </row>
    <row r="283" spans="1:10" x14ac:dyDescent="0.25">
      <c r="A283" s="1" t="s">
        <v>1415</v>
      </c>
      <c r="B283" s="1" t="s">
        <v>1418</v>
      </c>
      <c r="C283" s="1" t="s">
        <v>1419</v>
      </c>
      <c r="D283" s="1" t="s">
        <v>1420</v>
      </c>
      <c r="E283" s="17">
        <v>0.7857142857142857</v>
      </c>
      <c r="F283" s="1" t="s">
        <v>578</v>
      </c>
      <c r="G283" s="1" t="s">
        <v>1416</v>
      </c>
      <c r="H283" s="1" t="s">
        <v>1417</v>
      </c>
      <c r="I283" s="1" t="s">
        <v>222</v>
      </c>
      <c r="J283" s="1" t="s">
        <v>223</v>
      </c>
    </row>
    <row r="284" spans="1:10" x14ac:dyDescent="0.25">
      <c r="A284" s="1" t="s">
        <v>1415</v>
      </c>
      <c r="B284" s="1" t="s">
        <v>1418</v>
      </c>
      <c r="C284" s="1"/>
      <c r="D284" s="1"/>
      <c r="E284" s="17">
        <v>0.30141534160405381</v>
      </c>
      <c r="F284" s="1" t="s">
        <v>913</v>
      </c>
      <c r="G284" s="1" t="s">
        <v>1421</v>
      </c>
      <c r="H284" s="1" t="s">
        <v>1422</v>
      </c>
      <c r="I284" s="1" t="s">
        <v>222</v>
      </c>
      <c r="J284" s="1" t="s">
        <v>223</v>
      </c>
    </row>
    <row r="285" spans="1:10" x14ac:dyDescent="0.25">
      <c r="A285" s="1" t="s">
        <v>1423</v>
      </c>
      <c r="B285" s="1" t="s">
        <v>1429</v>
      </c>
      <c r="C285" s="1"/>
      <c r="D285" s="1"/>
      <c r="E285" s="17">
        <v>8.9337175792507204E-2</v>
      </c>
      <c r="F285" s="1" t="s">
        <v>1424</v>
      </c>
      <c r="G285" s="1" t="s">
        <v>1425</v>
      </c>
      <c r="H285" s="1" t="s">
        <v>1426</v>
      </c>
      <c r="I285" s="1" t="s">
        <v>1427</v>
      </c>
      <c r="J285" s="1" t="s">
        <v>1428</v>
      </c>
    </row>
    <row r="286" spans="1:10" x14ac:dyDescent="0.25">
      <c r="A286" s="1" t="s">
        <v>1430</v>
      </c>
      <c r="B286" s="1" t="s">
        <v>1434</v>
      </c>
      <c r="C286" s="1"/>
      <c r="D286" s="1"/>
      <c r="E286" s="17">
        <v>0.15715268225584594</v>
      </c>
      <c r="F286" s="1" t="s">
        <v>119</v>
      </c>
      <c r="G286" s="1" t="s">
        <v>1431</v>
      </c>
      <c r="H286" s="1" t="s">
        <v>1432</v>
      </c>
      <c r="I286" s="1" t="s">
        <v>340</v>
      </c>
      <c r="J286" s="1" t="s">
        <v>1433</v>
      </c>
    </row>
    <row r="287" spans="1:10" x14ac:dyDescent="0.25">
      <c r="A287" s="1" t="s">
        <v>1435</v>
      </c>
      <c r="B287" s="1" t="s">
        <v>1438</v>
      </c>
      <c r="C287" s="1"/>
      <c r="D287" s="1"/>
      <c r="E287" s="17">
        <v>0.31346771837569382</v>
      </c>
      <c r="F287" s="1" t="s">
        <v>1250</v>
      </c>
      <c r="G287" s="1" t="s">
        <v>1436</v>
      </c>
      <c r="H287" s="1" t="s">
        <v>1437</v>
      </c>
      <c r="I287" s="1" t="s">
        <v>744</v>
      </c>
      <c r="J287" s="1" t="s">
        <v>745</v>
      </c>
    </row>
    <row r="288" spans="1:10" x14ac:dyDescent="0.25">
      <c r="A288" s="1" t="s">
        <v>1439</v>
      </c>
      <c r="B288" s="1" t="s">
        <v>1442</v>
      </c>
      <c r="C288" s="1"/>
      <c r="D288" s="1"/>
      <c r="E288" s="17">
        <v>8.9318044659022336E-2</v>
      </c>
      <c r="F288" s="1" t="s">
        <v>145</v>
      </c>
      <c r="G288" s="1" t="s">
        <v>1440</v>
      </c>
      <c r="H288" s="1" t="s">
        <v>1441</v>
      </c>
      <c r="I288" s="1" t="s">
        <v>18</v>
      </c>
      <c r="J288" s="1" t="s">
        <v>624</v>
      </c>
    </row>
    <row r="289" spans="1:10" x14ac:dyDescent="0.25">
      <c r="A289" s="1" t="s">
        <v>1443</v>
      </c>
      <c r="B289" s="1" t="s">
        <v>1448</v>
      </c>
      <c r="C289" s="1"/>
      <c r="D289" s="1"/>
      <c r="E289" s="17">
        <v>9.8820658804392031E-2</v>
      </c>
      <c r="F289" s="1" t="s">
        <v>357</v>
      </c>
      <c r="G289" s="1" t="s">
        <v>1444</v>
      </c>
      <c r="H289" s="1" t="s">
        <v>1445</v>
      </c>
      <c r="I289" s="1" t="s">
        <v>1446</v>
      </c>
      <c r="J289" s="1" t="s">
        <v>1447</v>
      </c>
    </row>
    <row r="290" spans="1:10" x14ac:dyDescent="0.25">
      <c r="A290" s="1" t="s">
        <v>1449</v>
      </c>
      <c r="B290" s="1" t="s">
        <v>1455</v>
      </c>
      <c r="C290" s="1" t="s">
        <v>1456</v>
      </c>
      <c r="D290" s="1" t="s">
        <v>1457</v>
      </c>
      <c r="E290" s="17">
        <v>0.68439716312056742</v>
      </c>
      <c r="F290" s="1" t="s">
        <v>1450</v>
      </c>
      <c r="G290" s="1" t="s">
        <v>1451</v>
      </c>
      <c r="H290" s="1" t="s">
        <v>1452</v>
      </c>
      <c r="I290" s="1" t="s">
        <v>1453</v>
      </c>
      <c r="J290" s="1" t="s">
        <v>1454</v>
      </c>
    </row>
    <row r="291" spans="1:10" x14ac:dyDescent="0.25">
      <c r="A291" s="1" t="s">
        <v>1449</v>
      </c>
      <c r="B291" s="1" t="s">
        <v>1455</v>
      </c>
      <c r="C291" s="1" t="s">
        <v>1461</v>
      </c>
      <c r="D291" s="1" t="s">
        <v>1462</v>
      </c>
      <c r="E291" s="17">
        <v>0.98058252427184467</v>
      </c>
      <c r="F291" s="1" t="s">
        <v>1458</v>
      </c>
      <c r="G291" s="1" t="s">
        <v>1459</v>
      </c>
      <c r="H291" s="1" t="s">
        <v>1460</v>
      </c>
      <c r="I291" s="1" t="s">
        <v>1453</v>
      </c>
      <c r="J291" s="1" t="s">
        <v>1454</v>
      </c>
    </row>
    <row r="292" spans="1:10" x14ac:dyDescent="0.25">
      <c r="A292" s="1" t="s">
        <v>1449</v>
      </c>
      <c r="B292" s="1" t="s">
        <v>1455</v>
      </c>
      <c r="C292" s="1"/>
      <c r="D292" s="1"/>
      <c r="E292" s="17">
        <v>0.22884012539184953</v>
      </c>
      <c r="F292" s="1" t="s">
        <v>1463</v>
      </c>
      <c r="G292" s="1" t="s">
        <v>1464</v>
      </c>
      <c r="H292" s="1" t="s">
        <v>1465</v>
      </c>
      <c r="I292" s="1" t="s">
        <v>1453</v>
      </c>
      <c r="J292" s="1" t="s">
        <v>1454</v>
      </c>
    </row>
    <row r="293" spans="1:10" x14ac:dyDescent="0.25">
      <c r="A293" s="1" t="s">
        <v>1466</v>
      </c>
      <c r="B293" s="1" t="s">
        <v>1470</v>
      </c>
      <c r="C293" s="1"/>
      <c r="D293" s="1"/>
      <c r="E293" s="17">
        <v>0.14933135215453194</v>
      </c>
      <c r="F293" s="1" t="s">
        <v>380</v>
      </c>
      <c r="G293" s="1" t="s">
        <v>1459</v>
      </c>
      <c r="H293" s="1" t="s">
        <v>1467</v>
      </c>
      <c r="I293" s="1" t="s">
        <v>1468</v>
      </c>
      <c r="J293" s="1" t="s">
        <v>1469</v>
      </c>
    </row>
    <row r="294" spans="1:10" x14ac:dyDescent="0.25">
      <c r="A294" s="1" t="s">
        <v>1471</v>
      </c>
      <c r="B294" s="1" t="s">
        <v>1476</v>
      </c>
      <c r="C294" s="1"/>
      <c r="D294" s="1"/>
      <c r="E294" s="17">
        <v>0.22780983786754602</v>
      </c>
      <c r="F294" s="1" t="s">
        <v>1458</v>
      </c>
      <c r="G294" s="1" t="s">
        <v>1472</v>
      </c>
      <c r="H294" s="1" t="s">
        <v>1473</v>
      </c>
      <c r="I294" s="1" t="s">
        <v>1474</v>
      </c>
      <c r="J294" s="1" t="s">
        <v>1475</v>
      </c>
    </row>
    <row r="295" spans="1:10" x14ac:dyDescent="0.25">
      <c r="A295" s="1" t="s">
        <v>1477</v>
      </c>
      <c r="B295" s="1" t="s">
        <v>1483</v>
      </c>
      <c r="C295" s="1"/>
      <c r="D295" s="1"/>
      <c r="E295" s="17">
        <v>0.12232340634998769</v>
      </c>
      <c r="F295" s="1" t="s">
        <v>1478</v>
      </c>
      <c r="G295" s="1" t="s">
        <v>1479</v>
      </c>
      <c r="H295" s="1" t="s">
        <v>1480</v>
      </c>
      <c r="I295" s="1" t="s">
        <v>1481</v>
      </c>
      <c r="J295" s="1" t="s">
        <v>1482</v>
      </c>
    </row>
    <row r="296" spans="1:10" x14ac:dyDescent="0.25">
      <c r="A296" s="1" t="s">
        <v>1484</v>
      </c>
      <c r="B296" s="1" t="s">
        <v>1489</v>
      </c>
      <c r="C296" s="1"/>
      <c r="D296" s="1"/>
      <c r="E296" s="17">
        <v>9.1201932756190859E-2</v>
      </c>
      <c r="F296" s="1" t="s">
        <v>884</v>
      </c>
      <c r="G296" s="1" t="s">
        <v>1485</v>
      </c>
      <c r="H296" s="1" t="s">
        <v>1486</v>
      </c>
      <c r="I296" s="1" t="s">
        <v>1487</v>
      </c>
      <c r="J296" s="1" t="s">
        <v>1488</v>
      </c>
    </row>
    <row r="297" spans="1:10" x14ac:dyDescent="0.25">
      <c r="A297" s="1" t="s">
        <v>1484</v>
      </c>
      <c r="B297" s="1" t="s">
        <v>1489</v>
      </c>
      <c r="C297" s="1" t="s">
        <v>1492</v>
      </c>
      <c r="D297" s="1" t="s">
        <v>1493</v>
      </c>
      <c r="E297" s="17">
        <v>0.75757575757575757</v>
      </c>
      <c r="F297" s="1" t="s">
        <v>1183</v>
      </c>
      <c r="G297" s="1" t="s">
        <v>1490</v>
      </c>
      <c r="H297" s="1" t="s">
        <v>1491</v>
      </c>
      <c r="I297" s="1" t="s">
        <v>1487</v>
      </c>
      <c r="J297" s="1" t="s">
        <v>1488</v>
      </c>
    </row>
    <row r="298" spans="1:10" x14ac:dyDescent="0.25">
      <c r="A298" s="1" t="s">
        <v>1494</v>
      </c>
      <c r="B298" s="1" t="s">
        <v>1499</v>
      </c>
      <c r="C298" s="1"/>
      <c r="D298" s="1"/>
      <c r="E298" s="17">
        <v>0.17912885662431943</v>
      </c>
      <c r="F298" s="1" t="s">
        <v>1495</v>
      </c>
      <c r="G298" s="1" t="s">
        <v>1496</v>
      </c>
      <c r="H298" s="1" t="s">
        <v>1497</v>
      </c>
      <c r="I298" s="1" t="s">
        <v>257</v>
      </c>
      <c r="J298" s="1" t="s">
        <v>1498</v>
      </c>
    </row>
    <row r="299" spans="1:10" x14ac:dyDescent="0.25">
      <c r="A299" s="1" t="s">
        <v>1500</v>
      </c>
      <c r="B299" s="1" t="s">
        <v>1504</v>
      </c>
      <c r="C299" s="1"/>
      <c r="D299" s="1"/>
      <c r="E299" s="17">
        <v>0.19943721421034119</v>
      </c>
      <c r="F299" s="1" t="s">
        <v>1501</v>
      </c>
      <c r="G299" s="1" t="s">
        <v>1502</v>
      </c>
      <c r="H299" s="1" t="s">
        <v>1503</v>
      </c>
      <c r="I299" s="1" t="s">
        <v>18</v>
      </c>
      <c r="J299" s="1" t="s">
        <v>360</v>
      </c>
    </row>
    <row r="300" spans="1:10" x14ac:dyDescent="0.25">
      <c r="A300" s="1" t="s">
        <v>1505</v>
      </c>
      <c r="B300" s="1" t="s">
        <v>1510</v>
      </c>
      <c r="C300" s="1"/>
      <c r="D300" s="1"/>
      <c r="E300" s="17">
        <v>0.10919540229885058</v>
      </c>
      <c r="F300" s="1" t="s">
        <v>357</v>
      </c>
      <c r="G300" s="1" t="s">
        <v>1506</v>
      </c>
      <c r="H300" s="1" t="s">
        <v>1507</v>
      </c>
      <c r="I300" s="1" t="s">
        <v>1508</v>
      </c>
      <c r="J300" s="1" t="s">
        <v>1509</v>
      </c>
    </row>
    <row r="301" spans="1:10" x14ac:dyDescent="0.25">
      <c r="A301" s="1" t="s">
        <v>1511</v>
      </c>
      <c r="B301" s="1" t="s">
        <v>1516</v>
      </c>
      <c r="C301" s="1"/>
      <c r="D301" s="1"/>
      <c r="E301" s="17">
        <v>0.13078291814946619</v>
      </c>
      <c r="F301" s="1" t="s">
        <v>1250</v>
      </c>
      <c r="G301" s="1" t="s">
        <v>1512</v>
      </c>
      <c r="H301" s="1" t="s">
        <v>1513</v>
      </c>
      <c r="I301" s="1" t="s">
        <v>1514</v>
      </c>
      <c r="J301" s="1" t="s">
        <v>1515</v>
      </c>
    </row>
    <row r="302" spans="1:10" x14ac:dyDescent="0.25">
      <c r="A302" s="1" t="s">
        <v>1517</v>
      </c>
      <c r="B302" s="1" t="s">
        <v>1522</v>
      </c>
      <c r="C302" s="1"/>
      <c r="D302" s="1"/>
      <c r="E302" s="17">
        <v>0.16495025309827194</v>
      </c>
      <c r="F302" s="1" t="s">
        <v>896</v>
      </c>
      <c r="G302" s="1" t="s">
        <v>1518</v>
      </c>
      <c r="H302" s="1" t="s">
        <v>1519</v>
      </c>
      <c r="I302" s="1" t="s">
        <v>1520</v>
      </c>
      <c r="J302" s="1" t="s">
        <v>1521</v>
      </c>
    </row>
    <row r="303" spans="1:10" x14ac:dyDescent="0.25">
      <c r="A303" s="1" t="s">
        <v>1517</v>
      </c>
      <c r="B303" s="1" t="s">
        <v>1522</v>
      </c>
      <c r="C303" s="1" t="s">
        <v>1525</v>
      </c>
      <c r="D303" s="1" t="s">
        <v>1526</v>
      </c>
      <c r="E303" s="17">
        <v>0.20149253731343283</v>
      </c>
      <c r="F303" s="1" t="s">
        <v>1523</v>
      </c>
      <c r="G303" s="1" t="s">
        <v>380</v>
      </c>
      <c r="H303" s="1" t="s">
        <v>1524</v>
      </c>
      <c r="I303" s="1" t="s">
        <v>1520</v>
      </c>
      <c r="J303" s="1" t="s">
        <v>1521</v>
      </c>
    </row>
    <row r="304" spans="1:10" x14ac:dyDescent="0.25">
      <c r="A304" s="1" t="s">
        <v>1517</v>
      </c>
      <c r="B304" s="1" t="s">
        <v>1522</v>
      </c>
      <c r="C304" s="1" t="s">
        <v>1529</v>
      </c>
      <c r="D304" s="1" t="s">
        <v>1530</v>
      </c>
      <c r="E304" s="17">
        <v>0.63138686131386856</v>
      </c>
      <c r="F304" s="1" t="s">
        <v>725</v>
      </c>
      <c r="G304" s="1" t="s">
        <v>1527</v>
      </c>
      <c r="H304" s="1" t="s">
        <v>1528</v>
      </c>
      <c r="I304" s="1" t="s">
        <v>1520</v>
      </c>
      <c r="J304" s="1" t="s">
        <v>1521</v>
      </c>
    </row>
    <row r="305" spans="1:10" x14ac:dyDescent="0.25">
      <c r="A305" s="1" t="s">
        <v>1531</v>
      </c>
      <c r="B305" s="1" t="s">
        <v>1537</v>
      </c>
      <c r="C305" s="1"/>
      <c r="D305" s="1"/>
      <c r="E305" s="17">
        <v>0.1206896551724138</v>
      </c>
      <c r="F305" s="1" t="s">
        <v>1532</v>
      </c>
      <c r="G305" s="1" t="s">
        <v>1533</v>
      </c>
      <c r="H305" s="1" t="s">
        <v>1534</v>
      </c>
      <c r="I305" s="1" t="s">
        <v>1535</v>
      </c>
      <c r="J305" s="1" t="s">
        <v>1536</v>
      </c>
    </row>
    <row r="306" spans="1:10" x14ac:dyDescent="0.25">
      <c r="A306" s="1" t="s">
        <v>1538</v>
      </c>
      <c r="B306" s="1" t="s">
        <v>1543</v>
      </c>
      <c r="C306" s="1"/>
      <c r="D306" s="1"/>
      <c r="E306" s="17">
        <v>0.21307884856070089</v>
      </c>
      <c r="F306" s="1" t="s">
        <v>884</v>
      </c>
      <c r="G306" s="1" t="s">
        <v>1539</v>
      </c>
      <c r="H306" s="1" t="s">
        <v>1540</v>
      </c>
      <c r="I306" s="1" t="s">
        <v>1541</v>
      </c>
      <c r="J306" s="1" t="s">
        <v>1542</v>
      </c>
    </row>
    <row r="307" spans="1:10" x14ac:dyDescent="0.25">
      <c r="A307" s="1" t="s">
        <v>1538</v>
      </c>
      <c r="B307" s="1" t="s">
        <v>1543</v>
      </c>
      <c r="C307" s="1" t="s">
        <v>1545</v>
      </c>
      <c r="D307" s="1" t="s">
        <v>1546</v>
      </c>
      <c r="E307" s="17">
        <v>0.57301293900184846</v>
      </c>
      <c r="F307" s="1" t="s">
        <v>1458</v>
      </c>
      <c r="G307" s="1" t="s">
        <v>1544</v>
      </c>
      <c r="H307" s="1" t="s">
        <v>1540</v>
      </c>
      <c r="I307" s="1" t="s">
        <v>1541</v>
      </c>
      <c r="J307" s="1" t="s">
        <v>1542</v>
      </c>
    </row>
    <row r="308" spans="1:10" x14ac:dyDescent="0.25">
      <c r="A308" s="1" t="s">
        <v>1547</v>
      </c>
      <c r="B308" s="1" t="s">
        <v>1553</v>
      </c>
      <c r="C308" s="1"/>
      <c r="D308" s="1"/>
      <c r="E308" s="17">
        <v>0.21960072595281308</v>
      </c>
      <c r="F308" s="1" t="s">
        <v>1548</v>
      </c>
      <c r="G308" s="1" t="s">
        <v>1549</v>
      </c>
      <c r="H308" s="1" t="s">
        <v>1550</v>
      </c>
      <c r="I308" s="1" t="s">
        <v>1551</v>
      </c>
      <c r="J308" s="1" t="s">
        <v>1552</v>
      </c>
    </row>
    <row r="309" spans="1:10" x14ac:dyDescent="0.25">
      <c r="A309" s="1" t="s">
        <v>1554</v>
      </c>
      <c r="B309" s="1" t="s">
        <v>1560</v>
      </c>
      <c r="C309" s="1"/>
      <c r="D309" s="1"/>
      <c r="E309" s="17">
        <v>5.6801909307875896E-2</v>
      </c>
      <c r="F309" s="1" t="s">
        <v>1555</v>
      </c>
      <c r="G309" s="1" t="s">
        <v>1556</v>
      </c>
      <c r="H309" s="1" t="s">
        <v>1557</v>
      </c>
      <c r="I309" s="1" t="s">
        <v>1558</v>
      </c>
      <c r="J309" s="1" t="s">
        <v>1559</v>
      </c>
    </row>
    <row r="310" spans="1:10" x14ac:dyDescent="0.25">
      <c r="A310" s="1" t="s">
        <v>1561</v>
      </c>
      <c r="B310" s="1" t="s">
        <v>1566</v>
      </c>
      <c r="C310" s="1"/>
      <c r="D310" s="1"/>
      <c r="E310" s="17">
        <v>0.19705469845722301</v>
      </c>
      <c r="F310" s="1" t="s">
        <v>1562</v>
      </c>
      <c r="G310" s="1" t="s">
        <v>1563</v>
      </c>
      <c r="H310" s="1" t="s">
        <v>1564</v>
      </c>
      <c r="I310" s="1" t="s">
        <v>18</v>
      </c>
      <c r="J310" s="1" t="s">
        <v>1565</v>
      </c>
    </row>
    <row r="311" spans="1:10" x14ac:dyDescent="0.25">
      <c r="A311" s="1" t="s">
        <v>1567</v>
      </c>
      <c r="B311" s="1" t="s">
        <v>1572</v>
      </c>
      <c r="C311" s="1"/>
      <c r="D311" s="1"/>
      <c r="E311" s="17">
        <v>0.10955841252096143</v>
      </c>
      <c r="F311" s="1" t="s">
        <v>968</v>
      </c>
      <c r="G311" s="1" t="s">
        <v>1568</v>
      </c>
      <c r="H311" s="1" t="s">
        <v>1569</v>
      </c>
      <c r="I311" s="1" t="s">
        <v>1570</v>
      </c>
      <c r="J311" s="1" t="s">
        <v>1571</v>
      </c>
    </row>
    <row r="312" spans="1:10" x14ac:dyDescent="0.25">
      <c r="A312" s="1" t="s">
        <v>1573</v>
      </c>
      <c r="B312" s="1" t="s">
        <v>1577</v>
      </c>
      <c r="C312" s="1"/>
      <c r="D312" s="1"/>
      <c r="E312" s="17">
        <v>9.939607448414696E-2</v>
      </c>
      <c r="F312" s="1" t="s">
        <v>380</v>
      </c>
      <c r="G312" s="1" t="s">
        <v>506</v>
      </c>
      <c r="H312" s="1" t="s">
        <v>1574</v>
      </c>
      <c r="I312" s="1" t="s">
        <v>1575</v>
      </c>
      <c r="J312" s="1" t="s">
        <v>1576</v>
      </c>
    </row>
    <row r="313" spans="1:10" x14ac:dyDescent="0.25">
      <c r="A313" s="1" t="s">
        <v>1578</v>
      </c>
      <c r="B313" s="1" t="s">
        <v>1583</v>
      </c>
      <c r="C313" s="1"/>
      <c r="D313" s="1"/>
      <c r="E313" s="17">
        <v>6.6534260178748764E-2</v>
      </c>
      <c r="F313" s="1" t="s">
        <v>1183</v>
      </c>
      <c r="G313" s="1" t="s">
        <v>1579</v>
      </c>
      <c r="H313" s="1" t="s">
        <v>1580</v>
      </c>
      <c r="I313" s="1" t="s">
        <v>1581</v>
      </c>
      <c r="J313" s="1" t="s">
        <v>1582</v>
      </c>
    </row>
    <row r="314" spans="1:10" x14ac:dyDescent="0.25">
      <c r="A314" s="1" t="s">
        <v>1584</v>
      </c>
      <c r="B314" s="1" t="s">
        <v>1589</v>
      </c>
      <c r="C314" s="1"/>
      <c r="D314" s="1"/>
      <c r="E314" s="17">
        <v>0.12264150943396226</v>
      </c>
      <c r="F314" s="1" t="s">
        <v>1585</v>
      </c>
      <c r="G314" s="1" t="s">
        <v>1586</v>
      </c>
      <c r="H314" s="1" t="s">
        <v>1587</v>
      </c>
      <c r="I314" s="1" t="s">
        <v>1588</v>
      </c>
      <c r="J314" s="1" t="s">
        <v>917</v>
      </c>
    </row>
    <row r="315" spans="1:10" x14ac:dyDescent="0.25">
      <c r="A315" s="1" t="s">
        <v>1590</v>
      </c>
      <c r="B315" s="1" t="s">
        <v>1595</v>
      </c>
      <c r="C315" s="1"/>
      <c r="D315" s="1"/>
      <c r="E315" s="17">
        <v>0.11277013752455796</v>
      </c>
      <c r="F315" s="1" t="s">
        <v>1362</v>
      </c>
      <c r="G315" s="1" t="s">
        <v>1591</v>
      </c>
      <c r="H315" s="1" t="s">
        <v>1592</v>
      </c>
      <c r="I315" s="1" t="s">
        <v>1593</v>
      </c>
      <c r="J315" s="1" t="s">
        <v>1594</v>
      </c>
    </row>
    <row r="316" spans="1:10" x14ac:dyDescent="0.25">
      <c r="A316" s="1" t="s">
        <v>1596</v>
      </c>
      <c r="B316" s="1" t="s">
        <v>1602</v>
      </c>
      <c r="C316" s="1"/>
      <c r="D316" s="1"/>
      <c r="E316" s="17">
        <v>0.16453585325180656</v>
      </c>
      <c r="F316" s="1" t="s">
        <v>1597</v>
      </c>
      <c r="G316" s="1" t="s">
        <v>1598</v>
      </c>
      <c r="H316" s="1" t="s">
        <v>1599</v>
      </c>
      <c r="I316" s="1" t="s">
        <v>1600</v>
      </c>
      <c r="J316" s="1" t="s">
        <v>1601</v>
      </c>
    </row>
    <row r="317" spans="1:10" x14ac:dyDescent="0.25">
      <c r="A317" s="1" t="s">
        <v>1603</v>
      </c>
      <c r="B317" s="1" t="s">
        <v>1607</v>
      </c>
      <c r="C317" s="1"/>
      <c r="D317" s="1"/>
      <c r="E317" s="17">
        <v>0.14860335195530727</v>
      </c>
      <c r="F317" s="1" t="s">
        <v>884</v>
      </c>
      <c r="G317" s="1" t="s">
        <v>948</v>
      </c>
      <c r="H317" s="1" t="s">
        <v>1604</v>
      </c>
      <c r="I317" s="1" t="s">
        <v>1605</v>
      </c>
      <c r="J317" s="1" t="s">
        <v>1606</v>
      </c>
    </row>
    <row r="318" spans="1:10" x14ac:dyDescent="0.25">
      <c r="A318" s="1" t="s">
        <v>1608</v>
      </c>
      <c r="B318" s="1" t="s">
        <v>1613</v>
      </c>
      <c r="C318" s="1"/>
      <c r="D318" s="1"/>
      <c r="E318" s="17">
        <v>0.14442953020134228</v>
      </c>
      <c r="F318" s="1" t="s">
        <v>1609</v>
      </c>
      <c r="G318" s="1" t="s">
        <v>1183</v>
      </c>
      <c r="H318" s="1" t="s">
        <v>1610</v>
      </c>
      <c r="I318" s="1" t="s">
        <v>1611</v>
      </c>
      <c r="J318" s="1" t="s">
        <v>1612</v>
      </c>
    </row>
    <row r="319" spans="1:10" x14ac:dyDescent="0.25">
      <c r="A319" s="1" t="s">
        <v>1608</v>
      </c>
      <c r="B319" s="1" t="s">
        <v>1613</v>
      </c>
      <c r="C319" s="1" t="s">
        <v>1616</v>
      </c>
      <c r="D319" s="1" t="s">
        <v>1617</v>
      </c>
      <c r="E319" s="17">
        <v>0.24691358024691357</v>
      </c>
      <c r="F319" s="1" t="s">
        <v>1614</v>
      </c>
      <c r="G319" s="1" t="s">
        <v>1615</v>
      </c>
      <c r="H319" s="1" t="s">
        <v>1610</v>
      </c>
      <c r="I319" s="1" t="s">
        <v>1611</v>
      </c>
      <c r="J319" s="1" t="s">
        <v>1612</v>
      </c>
    </row>
    <row r="320" spans="1:10" x14ac:dyDescent="0.25">
      <c r="A320" s="1" t="s">
        <v>1618</v>
      </c>
      <c r="B320" s="1" t="s">
        <v>1623</v>
      </c>
      <c r="C320" s="1"/>
      <c r="D320" s="1"/>
      <c r="E320" s="17">
        <v>7.1827057182705711E-2</v>
      </c>
      <c r="F320" s="1" t="s">
        <v>380</v>
      </c>
      <c r="G320" s="1" t="s">
        <v>1619</v>
      </c>
      <c r="H320" s="1" t="s">
        <v>1620</v>
      </c>
      <c r="I320" s="1" t="s">
        <v>1621</v>
      </c>
      <c r="J320" s="1" t="s">
        <v>1622</v>
      </c>
    </row>
    <row r="321" spans="1:10" x14ac:dyDescent="0.25">
      <c r="A321" s="1" t="s">
        <v>1624</v>
      </c>
      <c r="B321" s="1" t="s">
        <v>1629</v>
      </c>
      <c r="C321" s="1"/>
      <c r="D321" s="1"/>
      <c r="E321" s="17">
        <v>0.15001627074520013</v>
      </c>
      <c r="F321" s="1" t="s">
        <v>1625</v>
      </c>
      <c r="G321" s="1" t="s">
        <v>113</v>
      </c>
      <c r="H321" s="1" t="s">
        <v>1626</v>
      </c>
      <c r="I321" s="1" t="s">
        <v>1627</v>
      </c>
      <c r="J321" s="1" t="s">
        <v>1628</v>
      </c>
    </row>
    <row r="322" spans="1:10" x14ac:dyDescent="0.25">
      <c r="A322" s="1" t="s">
        <v>1630</v>
      </c>
      <c r="B322" s="1" t="s">
        <v>1636</v>
      </c>
      <c r="C322" s="1"/>
      <c r="D322" s="1"/>
      <c r="E322" s="17">
        <v>8.6982968369829688E-2</v>
      </c>
      <c r="F322" s="1" t="s">
        <v>1631</v>
      </c>
      <c r="G322" s="1" t="s">
        <v>1632</v>
      </c>
      <c r="H322" s="1" t="s">
        <v>1633</v>
      </c>
      <c r="I322" s="1" t="s">
        <v>1634</v>
      </c>
      <c r="J322" s="1" t="s">
        <v>1635</v>
      </c>
    </row>
    <row r="323" spans="1:10" x14ac:dyDescent="0.25">
      <c r="A323" s="1" t="s">
        <v>1637</v>
      </c>
      <c r="B323" s="1" t="s">
        <v>1641</v>
      </c>
      <c r="C323" s="1"/>
      <c r="D323" s="1"/>
      <c r="E323" s="17">
        <v>0.17234468937875752</v>
      </c>
      <c r="F323" s="1" t="s">
        <v>699</v>
      </c>
      <c r="G323" s="1" t="s">
        <v>1638</v>
      </c>
      <c r="H323" s="1" t="s">
        <v>1639</v>
      </c>
      <c r="I323" s="1" t="s">
        <v>1640</v>
      </c>
      <c r="J323" s="1" t="s">
        <v>1536</v>
      </c>
    </row>
    <row r="324" spans="1:10" x14ac:dyDescent="0.25">
      <c r="A324" s="1" t="s">
        <v>1642</v>
      </c>
      <c r="B324" s="1" t="s">
        <v>1646</v>
      </c>
      <c r="C324" s="1"/>
      <c r="D324" s="1"/>
      <c r="E324" s="17">
        <v>0.11513157894736842</v>
      </c>
      <c r="F324" s="1" t="s">
        <v>293</v>
      </c>
      <c r="G324" s="1" t="s">
        <v>1643</v>
      </c>
      <c r="H324" s="1" t="s">
        <v>1644</v>
      </c>
      <c r="I324" s="1" t="s">
        <v>18</v>
      </c>
      <c r="J324" s="1" t="s">
        <v>1645</v>
      </c>
    </row>
    <row r="325" spans="1:10" x14ac:dyDescent="0.25">
      <c r="A325" s="1" t="s">
        <v>1647</v>
      </c>
      <c r="B325" s="1" t="s">
        <v>1652</v>
      </c>
      <c r="C325" s="1"/>
      <c r="D325" s="1"/>
      <c r="E325" s="17">
        <v>0.20918367346938777</v>
      </c>
      <c r="F325" s="1" t="s">
        <v>1342</v>
      </c>
      <c r="G325" s="1" t="s">
        <v>1648</v>
      </c>
      <c r="H325" s="1" t="s">
        <v>1649</v>
      </c>
      <c r="I325" s="1" t="s">
        <v>1650</v>
      </c>
      <c r="J325" s="1" t="s">
        <v>1651</v>
      </c>
    </row>
    <row r="326" spans="1:10" x14ac:dyDescent="0.25">
      <c r="A326" s="1" t="s">
        <v>1653</v>
      </c>
      <c r="B326" s="1" t="s">
        <v>1657</v>
      </c>
      <c r="C326" s="1"/>
      <c r="D326" s="1"/>
      <c r="E326" s="17">
        <v>0.16523463317911435</v>
      </c>
      <c r="F326" s="1" t="s">
        <v>1250</v>
      </c>
      <c r="G326" s="1" t="s">
        <v>1654</v>
      </c>
      <c r="H326" s="1" t="s">
        <v>1655</v>
      </c>
      <c r="I326" s="1" t="s">
        <v>1656</v>
      </c>
      <c r="J326" s="1" t="s">
        <v>1406</v>
      </c>
    </row>
    <row r="327" spans="1:10" x14ac:dyDescent="0.25">
      <c r="A327" s="1" t="s">
        <v>1658</v>
      </c>
      <c r="B327" s="1" t="s">
        <v>1664</v>
      </c>
      <c r="C327" s="1"/>
      <c r="D327" s="1"/>
      <c r="E327" s="17">
        <v>0.18925233644859812</v>
      </c>
      <c r="F327" s="1" t="s">
        <v>1659</v>
      </c>
      <c r="G327" s="1" t="s">
        <v>1660</v>
      </c>
      <c r="H327" s="1" t="s">
        <v>1661</v>
      </c>
      <c r="I327" s="1" t="s">
        <v>1662</v>
      </c>
      <c r="J327" s="1" t="s">
        <v>1663</v>
      </c>
    </row>
    <row r="328" spans="1:10" x14ac:dyDescent="0.25">
      <c r="A328" s="1" t="s">
        <v>1665</v>
      </c>
      <c r="B328" s="1" t="s">
        <v>1670</v>
      </c>
      <c r="C328" s="1"/>
      <c r="D328" s="1"/>
      <c r="E328" s="17">
        <v>0.17929952953476216</v>
      </c>
      <c r="F328" s="1" t="s">
        <v>1363</v>
      </c>
      <c r="G328" s="1" t="s">
        <v>1666</v>
      </c>
      <c r="H328" s="1" t="s">
        <v>1667</v>
      </c>
      <c r="I328" s="1" t="s">
        <v>1668</v>
      </c>
      <c r="J328" s="1" t="s">
        <v>1669</v>
      </c>
    </row>
    <row r="329" spans="1:10" x14ac:dyDescent="0.25">
      <c r="A329" s="1" t="s">
        <v>1671</v>
      </c>
      <c r="B329" s="1" t="s">
        <v>1676</v>
      </c>
      <c r="C329" s="1"/>
      <c r="D329" s="1"/>
      <c r="E329" s="17">
        <v>0.16932132963988919</v>
      </c>
      <c r="F329" s="1" t="s">
        <v>1562</v>
      </c>
      <c r="G329" s="1" t="s">
        <v>1672</v>
      </c>
      <c r="H329" s="1" t="s">
        <v>1673</v>
      </c>
      <c r="I329" s="1" t="s">
        <v>1674</v>
      </c>
      <c r="J329" s="1" t="s">
        <v>1675</v>
      </c>
    </row>
    <row r="330" spans="1:10" x14ac:dyDescent="0.25">
      <c r="A330" s="1" t="s">
        <v>1677</v>
      </c>
      <c r="B330" s="1" t="s">
        <v>1681</v>
      </c>
      <c r="C330" s="1"/>
      <c r="D330" s="1"/>
      <c r="E330" s="17">
        <v>6.1356073211314477E-2</v>
      </c>
      <c r="F330" s="1" t="s">
        <v>1183</v>
      </c>
      <c r="G330" s="1" t="s">
        <v>1678</v>
      </c>
      <c r="H330" s="1" t="s">
        <v>1679</v>
      </c>
      <c r="I330" s="1" t="s">
        <v>1680</v>
      </c>
      <c r="J330" s="1" t="s">
        <v>288</v>
      </c>
    </row>
    <row r="331" spans="1:10" x14ac:dyDescent="0.25">
      <c r="A331" s="1" t="s">
        <v>1682</v>
      </c>
      <c r="B331" s="1" t="s">
        <v>1687</v>
      </c>
      <c r="C331" s="1"/>
      <c r="D331" s="1"/>
      <c r="E331" s="17">
        <v>0.11604938271604938</v>
      </c>
      <c r="F331" s="1" t="s">
        <v>968</v>
      </c>
      <c r="G331" s="1" t="s">
        <v>1683</v>
      </c>
      <c r="H331" s="1" t="s">
        <v>1684</v>
      </c>
      <c r="I331" s="1" t="s">
        <v>1685</v>
      </c>
      <c r="J331" s="1" t="s">
        <v>1686</v>
      </c>
    </row>
    <row r="332" spans="1:10" x14ac:dyDescent="0.25">
      <c r="A332" s="1" t="s">
        <v>1688</v>
      </c>
      <c r="B332" s="1" t="s">
        <v>1693</v>
      </c>
      <c r="C332" s="1"/>
      <c r="D332" s="1"/>
      <c r="E332" s="17">
        <v>0.15797889350815478</v>
      </c>
      <c r="F332" s="1" t="s">
        <v>725</v>
      </c>
      <c r="G332" s="1" t="s">
        <v>1689</v>
      </c>
      <c r="H332" s="1" t="s">
        <v>1690</v>
      </c>
      <c r="I332" s="1" t="s">
        <v>1691</v>
      </c>
      <c r="J332" s="1" t="s">
        <v>1692</v>
      </c>
    </row>
    <row r="333" spans="1:10" x14ac:dyDescent="0.25">
      <c r="A333" s="1" t="s">
        <v>1694</v>
      </c>
      <c r="B333" s="1" t="s">
        <v>1699</v>
      </c>
      <c r="C333" s="1"/>
      <c r="D333" s="1"/>
      <c r="E333" s="17">
        <v>0.18039373242265971</v>
      </c>
      <c r="F333" s="1" t="s">
        <v>357</v>
      </c>
      <c r="G333" s="1" t="s">
        <v>1695</v>
      </c>
      <c r="H333" s="1" t="s">
        <v>1696</v>
      </c>
      <c r="I333" s="1" t="s">
        <v>1697</v>
      </c>
      <c r="J333" s="1" t="s">
        <v>1698</v>
      </c>
    </row>
    <row r="334" spans="1:10" x14ac:dyDescent="0.25">
      <c r="A334" s="1" t="s">
        <v>1700</v>
      </c>
      <c r="B334" s="1" t="s">
        <v>1703</v>
      </c>
      <c r="C334" s="1"/>
      <c r="D334" s="1"/>
      <c r="E334" s="17">
        <v>0.21529204578808336</v>
      </c>
      <c r="F334" s="1" t="s">
        <v>927</v>
      </c>
      <c r="G334" s="1" t="s">
        <v>1701</v>
      </c>
      <c r="H334" s="1" t="s">
        <v>1702</v>
      </c>
      <c r="I334" s="1" t="s">
        <v>135</v>
      </c>
      <c r="J334" s="1" t="s">
        <v>851</v>
      </c>
    </row>
    <row r="335" spans="1:10" x14ac:dyDescent="0.25">
      <c r="A335" s="1" t="s">
        <v>1704</v>
      </c>
      <c r="B335" s="1" t="s">
        <v>1709</v>
      </c>
      <c r="C335" s="1"/>
      <c r="D335" s="1"/>
      <c r="E335" s="17">
        <v>7.0320077594568375E-2</v>
      </c>
      <c r="F335" s="1" t="s">
        <v>1532</v>
      </c>
      <c r="G335" s="1" t="s">
        <v>1705</v>
      </c>
      <c r="H335" s="1" t="s">
        <v>1706</v>
      </c>
      <c r="I335" s="1" t="s">
        <v>1707</v>
      </c>
      <c r="J335" s="1" t="s">
        <v>1708</v>
      </c>
    </row>
    <row r="336" spans="1:10" x14ac:dyDescent="0.25">
      <c r="A336" s="1" t="s">
        <v>1710</v>
      </c>
      <c r="B336" s="1" t="s">
        <v>1715</v>
      </c>
      <c r="C336" s="1"/>
      <c r="D336" s="1"/>
      <c r="E336" s="17">
        <v>9.5084609186140215E-2</v>
      </c>
      <c r="F336" s="1" t="s">
        <v>293</v>
      </c>
      <c r="G336" s="1" t="s">
        <v>1711</v>
      </c>
      <c r="H336" s="1" t="s">
        <v>1712</v>
      </c>
      <c r="I336" s="1" t="s">
        <v>1713</v>
      </c>
      <c r="J336" s="1" t="s">
        <v>1714</v>
      </c>
    </row>
    <row r="337" spans="1:10" x14ac:dyDescent="0.25">
      <c r="A337" s="1" t="s">
        <v>1716</v>
      </c>
      <c r="B337" s="1" t="s">
        <v>1722</v>
      </c>
      <c r="C337" s="1"/>
      <c r="D337" s="1"/>
      <c r="E337" s="17">
        <v>7.9777008842752781E-2</v>
      </c>
      <c r="F337" s="1" t="s">
        <v>1717</v>
      </c>
      <c r="G337" s="1" t="s">
        <v>1718</v>
      </c>
      <c r="H337" s="1" t="s">
        <v>1719</v>
      </c>
      <c r="I337" s="1" t="s">
        <v>1720</v>
      </c>
      <c r="J337" s="1" t="s">
        <v>1721</v>
      </c>
    </row>
    <row r="338" spans="1:10" x14ac:dyDescent="0.25">
      <c r="A338" s="1" t="s">
        <v>1723</v>
      </c>
      <c r="B338" s="1" t="s">
        <v>1729</v>
      </c>
      <c r="C338" s="1"/>
      <c r="D338" s="1"/>
      <c r="E338" s="17">
        <v>0.14285714285714285</v>
      </c>
      <c r="F338" s="1" t="s">
        <v>1724</v>
      </c>
      <c r="G338" s="1" t="s">
        <v>1725</v>
      </c>
      <c r="H338" s="1" t="s">
        <v>1726</v>
      </c>
      <c r="I338" s="1" t="s">
        <v>1727</v>
      </c>
      <c r="J338" s="1" t="s">
        <v>1728</v>
      </c>
    </row>
    <row r="339" spans="1:10" x14ac:dyDescent="0.25">
      <c r="A339" s="1" t="s">
        <v>1730</v>
      </c>
      <c r="B339" s="1" t="s">
        <v>1736</v>
      </c>
      <c r="C339" s="1"/>
      <c r="D339" s="1"/>
      <c r="E339" s="17">
        <v>5.4947283049472828E-2</v>
      </c>
      <c r="F339" s="1" t="s">
        <v>1731</v>
      </c>
      <c r="G339" s="1" t="s">
        <v>1732</v>
      </c>
      <c r="H339" s="1" t="s">
        <v>1733</v>
      </c>
      <c r="I339" s="1" t="s">
        <v>1734</v>
      </c>
      <c r="J339" s="1" t="s">
        <v>1735</v>
      </c>
    </row>
    <row r="340" spans="1:10" x14ac:dyDescent="0.25">
      <c r="A340" s="1" t="s">
        <v>1737</v>
      </c>
      <c r="B340" s="1" t="s">
        <v>1743</v>
      </c>
      <c r="C340" s="1"/>
      <c r="D340" s="1"/>
      <c r="E340" s="17">
        <v>7.3296301314185075E-2</v>
      </c>
      <c r="F340" s="1" t="s">
        <v>1738</v>
      </c>
      <c r="G340" s="1" t="s">
        <v>1739</v>
      </c>
      <c r="H340" s="1" t="s">
        <v>1740</v>
      </c>
      <c r="I340" s="1" t="s">
        <v>1741</v>
      </c>
      <c r="J340" s="1" t="s">
        <v>1742</v>
      </c>
    </row>
    <row r="341" spans="1:10" x14ac:dyDescent="0.25">
      <c r="A341" s="1" t="s">
        <v>1744</v>
      </c>
      <c r="B341" s="1" t="s">
        <v>1749</v>
      </c>
      <c r="C341" s="1"/>
      <c r="D341" s="1"/>
      <c r="E341" s="17">
        <v>0.10398230088495575</v>
      </c>
      <c r="F341" s="1" t="s">
        <v>913</v>
      </c>
      <c r="G341" s="1" t="s">
        <v>1745</v>
      </c>
      <c r="H341" s="1" t="s">
        <v>1746</v>
      </c>
      <c r="I341" s="1" t="s">
        <v>1747</v>
      </c>
      <c r="J341" s="1" t="s">
        <v>1748</v>
      </c>
    </row>
    <row r="342" spans="1:10" x14ac:dyDescent="0.25">
      <c r="A342" s="1" t="s">
        <v>1750</v>
      </c>
      <c r="B342" s="1" t="s">
        <v>1753</v>
      </c>
      <c r="C342" s="1"/>
      <c r="D342" s="1"/>
      <c r="E342" s="17">
        <v>0.10207401382675885</v>
      </c>
      <c r="F342" s="1" t="s">
        <v>699</v>
      </c>
      <c r="G342" s="1" t="s">
        <v>1751</v>
      </c>
      <c r="H342" s="1" t="s">
        <v>1752</v>
      </c>
      <c r="I342" s="1" t="s">
        <v>88</v>
      </c>
      <c r="J342" s="1" t="s">
        <v>89</v>
      </c>
    </row>
    <row r="343" spans="1:10" x14ac:dyDescent="0.25">
      <c r="A343" s="1" t="s">
        <v>1754</v>
      </c>
      <c r="B343" s="1" t="s">
        <v>1758</v>
      </c>
      <c r="C343" s="1" t="s">
        <v>1759</v>
      </c>
      <c r="D343" s="1" t="s">
        <v>1760</v>
      </c>
      <c r="E343" s="17">
        <v>0.9336283185840708</v>
      </c>
      <c r="F343" s="1" t="s">
        <v>1755</v>
      </c>
      <c r="G343" s="1" t="s">
        <v>1756</v>
      </c>
      <c r="H343" s="1" t="s">
        <v>1757</v>
      </c>
      <c r="I343" s="1" t="s">
        <v>4</v>
      </c>
      <c r="J343" s="1" t="s">
        <v>5</v>
      </c>
    </row>
    <row r="344" spans="1:10" x14ac:dyDescent="0.25">
      <c r="A344" s="1" t="s">
        <v>1754</v>
      </c>
      <c r="B344" s="1" t="s">
        <v>1758</v>
      </c>
      <c r="C344" s="1" t="s">
        <v>1761</v>
      </c>
      <c r="D344" s="1" t="s">
        <v>1762</v>
      </c>
      <c r="E344" s="17">
        <v>1</v>
      </c>
      <c r="F344" s="1" t="s">
        <v>1755</v>
      </c>
      <c r="G344" s="1" t="s">
        <v>1756</v>
      </c>
      <c r="H344" s="1" t="s">
        <v>1757</v>
      </c>
      <c r="I344" s="1" t="s">
        <v>4</v>
      </c>
      <c r="J344" s="1" t="s">
        <v>5</v>
      </c>
    </row>
    <row r="345" spans="1:10" x14ac:dyDescent="0.25">
      <c r="A345" s="1" t="s">
        <v>1754</v>
      </c>
      <c r="B345" s="1" t="s">
        <v>1758</v>
      </c>
      <c r="C345" s="1"/>
      <c r="D345" s="1"/>
      <c r="E345" s="17">
        <v>0.18395477984926617</v>
      </c>
      <c r="F345" s="1" t="s">
        <v>1763</v>
      </c>
      <c r="G345" s="1" t="s">
        <v>1764</v>
      </c>
      <c r="H345" s="1" t="s">
        <v>1765</v>
      </c>
      <c r="I345" s="1" t="s">
        <v>4</v>
      </c>
      <c r="J345" s="1" t="s">
        <v>5</v>
      </c>
    </row>
    <row r="346" spans="1:10" x14ac:dyDescent="0.25">
      <c r="A346" s="1" t="s">
        <v>1766</v>
      </c>
      <c r="B346" s="1" t="s">
        <v>1771</v>
      </c>
      <c r="C346" s="1"/>
      <c r="D346" s="1"/>
      <c r="E346" s="17">
        <v>0.17118226600985223</v>
      </c>
      <c r="F346" s="1" t="s">
        <v>783</v>
      </c>
      <c r="G346" s="1" t="s">
        <v>1767</v>
      </c>
      <c r="H346" s="1" t="s">
        <v>1768</v>
      </c>
      <c r="I346" s="1" t="s">
        <v>1769</v>
      </c>
      <c r="J346" s="1" t="s">
        <v>1770</v>
      </c>
    </row>
    <row r="347" spans="1:10" x14ac:dyDescent="0.25">
      <c r="A347" s="1" t="s">
        <v>1772</v>
      </c>
      <c r="B347" s="1" t="s">
        <v>1777</v>
      </c>
      <c r="C347" s="1"/>
      <c r="D347" s="1"/>
      <c r="E347" s="17">
        <v>0.11214953271028037</v>
      </c>
      <c r="F347" s="1" t="s">
        <v>1134</v>
      </c>
      <c r="G347" s="1" t="s">
        <v>1773</v>
      </c>
      <c r="H347" s="1" t="s">
        <v>1774</v>
      </c>
      <c r="I347" s="1" t="s">
        <v>1775</v>
      </c>
      <c r="J347" s="1" t="s">
        <v>1776</v>
      </c>
    </row>
    <row r="348" spans="1:10" x14ac:dyDescent="0.25">
      <c r="A348" s="1" t="s">
        <v>1778</v>
      </c>
      <c r="B348" s="1" t="s">
        <v>1783</v>
      </c>
      <c r="C348" s="1"/>
      <c r="D348" s="1"/>
      <c r="E348" s="17">
        <v>6.2403300670448685E-2</v>
      </c>
      <c r="F348" s="1" t="s">
        <v>543</v>
      </c>
      <c r="G348" s="1" t="s">
        <v>1779</v>
      </c>
      <c r="H348" s="1" t="s">
        <v>1780</v>
      </c>
      <c r="I348" s="1" t="s">
        <v>1781</v>
      </c>
      <c r="J348" s="1" t="s">
        <v>1782</v>
      </c>
    </row>
    <row r="349" spans="1:10" x14ac:dyDescent="0.25">
      <c r="A349" s="1" t="s">
        <v>1784</v>
      </c>
      <c r="B349" s="1" t="s">
        <v>1789</v>
      </c>
      <c r="C349" s="1"/>
      <c r="D349" s="1"/>
      <c r="E349" s="17">
        <v>0.17450765864332604</v>
      </c>
      <c r="F349" s="1" t="s">
        <v>1250</v>
      </c>
      <c r="G349" s="1" t="s">
        <v>1785</v>
      </c>
      <c r="H349" s="1" t="s">
        <v>1786</v>
      </c>
      <c r="I349" s="1" t="s">
        <v>1787</v>
      </c>
      <c r="J349" s="1" t="s">
        <v>1788</v>
      </c>
    </row>
    <row r="350" spans="1:10" x14ac:dyDescent="0.25">
      <c r="A350" s="1" t="s">
        <v>1790</v>
      </c>
      <c r="B350" s="1" t="s">
        <v>1795</v>
      </c>
      <c r="C350" s="1"/>
      <c r="D350" s="1"/>
      <c r="E350" s="17">
        <v>7.58847136081722E-2</v>
      </c>
      <c r="F350" s="1" t="s">
        <v>927</v>
      </c>
      <c r="G350" s="1" t="s">
        <v>1791</v>
      </c>
      <c r="H350" s="1" t="s">
        <v>1792</v>
      </c>
      <c r="I350" s="1" t="s">
        <v>1793</v>
      </c>
      <c r="J350" s="1" t="s">
        <v>1794</v>
      </c>
    </row>
    <row r="351" spans="1:10" x14ac:dyDescent="0.25">
      <c r="A351" s="1" t="s">
        <v>1796</v>
      </c>
      <c r="B351" s="1" t="s">
        <v>1801</v>
      </c>
      <c r="C351" s="1"/>
      <c r="D351" s="1"/>
      <c r="E351" s="17">
        <v>6.0555555555555557E-2</v>
      </c>
      <c r="F351" s="1" t="s">
        <v>1089</v>
      </c>
      <c r="G351" s="1" t="s">
        <v>1797</v>
      </c>
      <c r="H351" s="1" t="s">
        <v>1798</v>
      </c>
      <c r="I351" s="1" t="s">
        <v>1799</v>
      </c>
      <c r="J351" s="1" t="s">
        <v>1800</v>
      </c>
    </row>
    <row r="352" spans="1:10" x14ac:dyDescent="0.25">
      <c r="A352" s="1" t="s">
        <v>1802</v>
      </c>
      <c r="B352" s="1" t="s">
        <v>1806</v>
      </c>
      <c r="C352" s="1"/>
      <c r="D352" s="1"/>
      <c r="E352" s="17">
        <v>5.554326178358044E-2</v>
      </c>
      <c r="F352" s="1" t="s">
        <v>422</v>
      </c>
      <c r="G352" s="1" t="s">
        <v>1701</v>
      </c>
      <c r="H352" s="1" t="s">
        <v>1803</v>
      </c>
      <c r="I352" s="1" t="s">
        <v>1804</v>
      </c>
      <c r="J352" s="1" t="s">
        <v>1805</v>
      </c>
    </row>
    <row r="353" spans="1:10" x14ac:dyDescent="0.25">
      <c r="A353" s="1" t="s">
        <v>1807</v>
      </c>
      <c r="B353" s="1" t="s">
        <v>1812</v>
      </c>
      <c r="C353" s="1"/>
      <c r="D353" s="1"/>
      <c r="E353" s="17">
        <v>0.11620689655172414</v>
      </c>
      <c r="F353" s="1" t="s">
        <v>8</v>
      </c>
      <c r="G353" s="1" t="s">
        <v>1808</v>
      </c>
      <c r="H353" s="1" t="s">
        <v>1809</v>
      </c>
      <c r="I353" s="1" t="s">
        <v>1810</v>
      </c>
      <c r="J353" s="1" t="s">
        <v>1811</v>
      </c>
    </row>
    <row r="354" spans="1:10" x14ac:dyDescent="0.25">
      <c r="A354" s="1" t="s">
        <v>1813</v>
      </c>
      <c r="B354" s="1" t="s">
        <v>1817</v>
      </c>
      <c r="C354" s="1"/>
      <c r="D354" s="1"/>
      <c r="E354" s="17">
        <v>0.28109854604200324</v>
      </c>
      <c r="F354" s="1" t="s">
        <v>1463</v>
      </c>
      <c r="G354" s="1" t="s">
        <v>1814</v>
      </c>
      <c r="H354" s="1" t="s">
        <v>1815</v>
      </c>
      <c r="I354" s="1" t="s">
        <v>77</v>
      </c>
      <c r="J354" s="1" t="s">
        <v>1816</v>
      </c>
    </row>
    <row r="355" spans="1:10" x14ac:dyDescent="0.25">
      <c r="A355" s="1" t="s">
        <v>1818</v>
      </c>
      <c r="B355" s="1" t="s">
        <v>1821</v>
      </c>
      <c r="C355" s="1"/>
      <c r="D355" s="1"/>
      <c r="E355" s="17">
        <v>0.29699248120300753</v>
      </c>
      <c r="F355" s="1" t="s">
        <v>112</v>
      </c>
      <c r="G355" s="1" t="s">
        <v>1819</v>
      </c>
      <c r="H355" s="1" t="s">
        <v>1820</v>
      </c>
      <c r="I355" s="1" t="s">
        <v>687</v>
      </c>
      <c r="J355" s="1" t="s">
        <v>688</v>
      </c>
    </row>
    <row r="356" spans="1:10" x14ac:dyDescent="0.25">
      <c r="A356" s="1" t="s">
        <v>1822</v>
      </c>
      <c r="B356" s="1" t="s">
        <v>1827</v>
      </c>
      <c r="C356" s="1"/>
      <c r="D356" s="1"/>
      <c r="E356" s="17">
        <v>0.16313454903893543</v>
      </c>
      <c r="F356" s="1" t="s">
        <v>293</v>
      </c>
      <c r="G356" s="1" t="s">
        <v>1823</v>
      </c>
      <c r="H356" s="1" t="s">
        <v>1824</v>
      </c>
      <c r="I356" s="1" t="s">
        <v>1825</v>
      </c>
      <c r="J356" s="1" t="s">
        <v>1826</v>
      </c>
    </row>
    <row r="357" spans="1:10" x14ac:dyDescent="0.25">
      <c r="A357" s="1" t="s">
        <v>1828</v>
      </c>
      <c r="B357" s="1" t="s">
        <v>1833</v>
      </c>
      <c r="C357" s="1"/>
      <c r="D357" s="1"/>
      <c r="E357" s="17">
        <v>0.2119309262166405</v>
      </c>
      <c r="F357" s="1" t="s">
        <v>578</v>
      </c>
      <c r="G357" s="1" t="s">
        <v>1829</v>
      </c>
      <c r="H357" s="1" t="s">
        <v>1830</v>
      </c>
      <c r="I357" s="1" t="s">
        <v>1831</v>
      </c>
      <c r="J357" s="1" t="s">
        <v>1832</v>
      </c>
    </row>
    <row r="358" spans="1:10" x14ac:dyDescent="0.25">
      <c r="A358" s="1" t="s">
        <v>1834</v>
      </c>
      <c r="B358" s="1" t="s">
        <v>1839</v>
      </c>
      <c r="C358" s="1"/>
      <c r="D358" s="1"/>
      <c r="E358" s="17">
        <v>0.18207681365576103</v>
      </c>
      <c r="F358" s="1" t="s">
        <v>1458</v>
      </c>
      <c r="G358" s="1" t="s">
        <v>1835</v>
      </c>
      <c r="H358" s="1" t="s">
        <v>1836</v>
      </c>
      <c r="I358" s="1" t="s">
        <v>1837</v>
      </c>
      <c r="J358" s="1" t="s">
        <v>1838</v>
      </c>
    </row>
    <row r="359" spans="1:10" x14ac:dyDescent="0.25">
      <c r="A359" s="1" t="s">
        <v>1840</v>
      </c>
      <c r="B359" s="1" t="s">
        <v>1845</v>
      </c>
      <c r="C359" s="1"/>
      <c r="D359" s="1"/>
      <c r="E359" s="17">
        <v>8.6928479289092739E-2</v>
      </c>
      <c r="F359" s="1" t="s">
        <v>725</v>
      </c>
      <c r="G359" s="1" t="s">
        <v>1841</v>
      </c>
      <c r="H359" s="1" t="s">
        <v>1842</v>
      </c>
      <c r="I359" s="1" t="s">
        <v>1843</v>
      </c>
      <c r="J359" s="1" t="s">
        <v>1844</v>
      </c>
    </row>
    <row r="360" spans="1:10" x14ac:dyDescent="0.25">
      <c r="A360" s="1" t="s">
        <v>1846</v>
      </c>
      <c r="B360" s="1" t="s">
        <v>1851</v>
      </c>
      <c r="C360" s="1"/>
      <c r="D360" s="1"/>
      <c r="E360" s="17">
        <v>0.15475113122171946</v>
      </c>
      <c r="F360" s="1" t="s">
        <v>205</v>
      </c>
      <c r="G360" s="1" t="s">
        <v>1847</v>
      </c>
      <c r="H360" s="1" t="s">
        <v>1848</v>
      </c>
      <c r="I360" s="1" t="s">
        <v>1849</v>
      </c>
      <c r="J360" s="1" t="s">
        <v>1850</v>
      </c>
    </row>
    <row r="361" spans="1:10" x14ac:dyDescent="0.25">
      <c r="A361" s="1" t="s">
        <v>1852</v>
      </c>
      <c r="B361" s="1" t="s">
        <v>1858</v>
      </c>
      <c r="C361" s="1"/>
      <c r="D361" s="1"/>
      <c r="E361" s="17">
        <v>8.5843373493975902E-2</v>
      </c>
      <c r="F361" s="1" t="s">
        <v>1853</v>
      </c>
      <c r="G361" s="1" t="s">
        <v>1854</v>
      </c>
      <c r="H361" s="1" t="s">
        <v>1855</v>
      </c>
      <c r="I361" s="1" t="s">
        <v>1856</v>
      </c>
      <c r="J361" s="1" t="s">
        <v>1857</v>
      </c>
    </row>
    <row r="362" spans="1:10" x14ac:dyDescent="0.25">
      <c r="A362" s="1" t="s">
        <v>1859</v>
      </c>
      <c r="B362" s="1" t="s">
        <v>1864</v>
      </c>
      <c r="C362" s="1"/>
      <c r="D362" s="1"/>
      <c r="E362" s="17">
        <v>0.23795830337886412</v>
      </c>
      <c r="F362" s="1" t="s">
        <v>119</v>
      </c>
      <c r="G362" s="1" t="s">
        <v>1860</v>
      </c>
      <c r="H362" s="1" t="s">
        <v>1861</v>
      </c>
      <c r="I362" s="1" t="s">
        <v>1862</v>
      </c>
      <c r="J362" s="1" t="s">
        <v>1863</v>
      </c>
    </row>
    <row r="363" spans="1:10" x14ac:dyDescent="0.25">
      <c r="A363" s="1" t="s">
        <v>1865</v>
      </c>
      <c r="B363" s="1" t="s">
        <v>1870</v>
      </c>
      <c r="C363" s="1"/>
      <c r="D363" s="1"/>
      <c r="E363" s="17">
        <v>0.11861743912018853</v>
      </c>
      <c r="F363" s="1" t="s">
        <v>1363</v>
      </c>
      <c r="G363" s="1" t="s">
        <v>1866</v>
      </c>
      <c r="H363" s="1" t="s">
        <v>1867</v>
      </c>
      <c r="I363" s="1" t="s">
        <v>1868</v>
      </c>
      <c r="J363" s="1" t="s">
        <v>1869</v>
      </c>
    </row>
    <row r="364" spans="1:10" x14ac:dyDescent="0.25">
      <c r="A364" s="1" t="s">
        <v>1871</v>
      </c>
      <c r="B364" s="1" t="s">
        <v>1876</v>
      </c>
      <c r="C364" s="1"/>
      <c r="D364" s="1"/>
      <c r="E364" s="17">
        <v>0.1406926406926407</v>
      </c>
      <c r="F364" s="1" t="s">
        <v>889</v>
      </c>
      <c r="G364" s="1" t="s">
        <v>1872</v>
      </c>
      <c r="H364" s="1" t="s">
        <v>1873</v>
      </c>
      <c r="I364" s="1" t="s">
        <v>1874</v>
      </c>
      <c r="J364" s="1" t="s">
        <v>1875</v>
      </c>
    </row>
    <row r="365" spans="1:10" x14ac:dyDescent="0.25">
      <c r="A365" s="1" t="s">
        <v>1877</v>
      </c>
      <c r="B365" s="1" t="s">
        <v>1882</v>
      </c>
      <c r="C365" s="1"/>
      <c r="D365" s="1"/>
      <c r="E365" s="17">
        <v>0.14210919970082272</v>
      </c>
      <c r="F365" s="1" t="s">
        <v>1532</v>
      </c>
      <c r="G365" s="1" t="s">
        <v>1878</v>
      </c>
      <c r="H365" s="1" t="s">
        <v>1879</v>
      </c>
      <c r="I365" s="1" t="s">
        <v>1880</v>
      </c>
      <c r="J365" s="1" t="s">
        <v>1881</v>
      </c>
    </row>
    <row r="366" spans="1:10" x14ac:dyDescent="0.25">
      <c r="A366" s="1" t="s">
        <v>1883</v>
      </c>
      <c r="B366" s="1" t="s">
        <v>1888</v>
      </c>
      <c r="C366" s="1"/>
      <c r="D366" s="1"/>
      <c r="E366" s="17">
        <v>0.11124922311995028</v>
      </c>
      <c r="F366" s="1" t="s">
        <v>968</v>
      </c>
      <c r="G366" s="1" t="s">
        <v>1884</v>
      </c>
      <c r="H366" s="1" t="s">
        <v>1885</v>
      </c>
      <c r="I366" s="1" t="s">
        <v>1886</v>
      </c>
      <c r="J366" s="1" t="s">
        <v>1887</v>
      </c>
    </row>
    <row r="367" spans="1:10" x14ac:dyDescent="0.25">
      <c r="A367" s="1" t="s">
        <v>1889</v>
      </c>
      <c r="B367" s="1" t="s">
        <v>1895</v>
      </c>
      <c r="C367" s="1"/>
      <c r="D367" s="1"/>
      <c r="E367" s="17">
        <v>7.1260934499679962E-2</v>
      </c>
      <c r="F367" s="1" t="s">
        <v>1890</v>
      </c>
      <c r="G367" s="1" t="s">
        <v>1891</v>
      </c>
      <c r="H367" s="1" t="s">
        <v>1892</v>
      </c>
      <c r="I367" s="1" t="s">
        <v>1893</v>
      </c>
      <c r="J367" s="1" t="s">
        <v>1894</v>
      </c>
    </row>
    <row r="368" spans="1:10" x14ac:dyDescent="0.25">
      <c r="A368" s="1" t="s">
        <v>1896</v>
      </c>
      <c r="B368" s="1" t="s">
        <v>1901</v>
      </c>
      <c r="C368" s="1"/>
      <c r="D368" s="1"/>
      <c r="E368" s="17">
        <v>5.8328954282711509E-2</v>
      </c>
      <c r="F368" s="1" t="s">
        <v>1897</v>
      </c>
      <c r="G368" s="1" t="s">
        <v>1898</v>
      </c>
      <c r="H368" s="1" t="s">
        <v>1899</v>
      </c>
      <c r="I368" s="1" t="s">
        <v>1900</v>
      </c>
      <c r="J368" s="1" t="s">
        <v>1406</v>
      </c>
    </row>
    <row r="369" spans="1:10" x14ac:dyDescent="0.25">
      <c r="A369" s="1" t="s">
        <v>1902</v>
      </c>
      <c r="B369" s="1" t="s">
        <v>1905</v>
      </c>
      <c r="C369" s="1" t="s">
        <v>1906</v>
      </c>
      <c r="D369" s="1" t="s">
        <v>1907</v>
      </c>
      <c r="E369" s="17">
        <v>0.85185185185185186</v>
      </c>
      <c r="F369" s="1" t="s">
        <v>884</v>
      </c>
      <c r="G369" s="1" t="s">
        <v>1903</v>
      </c>
      <c r="H369" s="1" t="s">
        <v>1904</v>
      </c>
      <c r="I369" s="1" t="s">
        <v>72</v>
      </c>
      <c r="J369" s="1" t="s">
        <v>73</v>
      </c>
    </row>
    <row r="370" spans="1:10" x14ac:dyDescent="0.25">
      <c r="A370" s="1" t="s">
        <v>1902</v>
      </c>
      <c r="B370" s="1" t="s">
        <v>1905</v>
      </c>
      <c r="C370" s="1"/>
      <c r="D370" s="1"/>
      <c r="E370" s="17">
        <v>0.34264432029795161</v>
      </c>
      <c r="F370" s="1" t="s">
        <v>1908</v>
      </c>
      <c r="G370" s="1" t="s">
        <v>1909</v>
      </c>
      <c r="H370" s="1" t="s">
        <v>1910</v>
      </c>
      <c r="I370" s="1" t="s">
        <v>72</v>
      </c>
      <c r="J370" s="1" t="s">
        <v>1911</v>
      </c>
    </row>
    <row r="371" spans="1:10" x14ac:dyDescent="0.25">
      <c r="A371" s="1" t="s">
        <v>1912</v>
      </c>
      <c r="B371" s="1" t="s">
        <v>1917</v>
      </c>
      <c r="C371" s="1"/>
      <c r="D371" s="1"/>
      <c r="E371" s="17">
        <v>0.19895833333333332</v>
      </c>
      <c r="F371" s="1" t="s">
        <v>1250</v>
      </c>
      <c r="G371" s="1" t="s">
        <v>1913</v>
      </c>
      <c r="H371" s="1" t="s">
        <v>1914</v>
      </c>
      <c r="I371" s="1" t="s">
        <v>1915</v>
      </c>
      <c r="J371" s="1" t="s">
        <v>1916</v>
      </c>
    </row>
    <row r="372" spans="1:10" x14ac:dyDescent="0.25">
      <c r="A372" s="1" t="s">
        <v>1912</v>
      </c>
      <c r="B372" s="1" t="s">
        <v>1917</v>
      </c>
      <c r="C372" s="1" t="s">
        <v>1919</v>
      </c>
      <c r="D372" s="1" t="s">
        <v>1920</v>
      </c>
      <c r="E372" s="17">
        <v>0.66666666666666663</v>
      </c>
      <c r="F372" s="1" t="s">
        <v>913</v>
      </c>
      <c r="G372" s="1" t="s">
        <v>1163</v>
      </c>
      <c r="H372" s="1" t="s">
        <v>1918</v>
      </c>
      <c r="I372" s="1" t="s">
        <v>1915</v>
      </c>
      <c r="J372" s="1" t="s">
        <v>1916</v>
      </c>
    </row>
    <row r="373" spans="1:10" x14ac:dyDescent="0.25">
      <c r="A373" s="1" t="s">
        <v>1921</v>
      </c>
      <c r="B373" s="1" t="s">
        <v>1927</v>
      </c>
      <c r="C373" s="1"/>
      <c r="D373" s="1"/>
      <c r="E373" s="17">
        <v>0.10135970333745364</v>
      </c>
      <c r="F373" s="1" t="s">
        <v>1922</v>
      </c>
      <c r="G373" s="1" t="s">
        <v>1923</v>
      </c>
      <c r="H373" s="1" t="s">
        <v>1924</v>
      </c>
      <c r="I373" s="1" t="s">
        <v>1925</v>
      </c>
      <c r="J373" s="1" t="s">
        <v>1926</v>
      </c>
    </row>
    <row r="374" spans="1:10" x14ac:dyDescent="0.25">
      <c r="A374" s="1" t="s">
        <v>1928</v>
      </c>
      <c r="B374" s="1" t="s">
        <v>1933</v>
      </c>
      <c r="C374" s="1"/>
      <c r="D374" s="1"/>
      <c r="E374" s="17">
        <v>0.10387422796181921</v>
      </c>
      <c r="F374" s="1" t="s">
        <v>145</v>
      </c>
      <c r="G374" s="1" t="s">
        <v>1929</v>
      </c>
      <c r="H374" s="1" t="s">
        <v>1930</v>
      </c>
      <c r="I374" s="1" t="s">
        <v>1931</v>
      </c>
      <c r="J374" s="1" t="s">
        <v>1932</v>
      </c>
    </row>
    <row r="375" spans="1:10" x14ac:dyDescent="0.25">
      <c r="A375" s="1" t="s">
        <v>1934</v>
      </c>
      <c r="B375" s="1" t="s">
        <v>1940</v>
      </c>
      <c r="C375" s="1"/>
      <c r="D375" s="1"/>
      <c r="E375" s="17">
        <v>9.9616858237547887E-2</v>
      </c>
      <c r="F375" s="1" t="s">
        <v>1935</v>
      </c>
      <c r="G375" s="1" t="s">
        <v>1936</v>
      </c>
      <c r="H375" s="1" t="s">
        <v>1937</v>
      </c>
      <c r="I375" s="1" t="s">
        <v>1938</v>
      </c>
      <c r="J375" s="1" t="s">
        <v>1939</v>
      </c>
    </row>
    <row r="376" spans="1:10" x14ac:dyDescent="0.25">
      <c r="A376" s="1" t="s">
        <v>1941</v>
      </c>
      <c r="B376" s="1" t="s">
        <v>1946</v>
      </c>
      <c r="C376" s="1"/>
      <c r="D376" s="1"/>
      <c r="E376" s="17">
        <v>5.8098591549295774E-2</v>
      </c>
      <c r="F376" s="1" t="s">
        <v>1183</v>
      </c>
      <c r="G376" s="1" t="s">
        <v>1942</v>
      </c>
      <c r="H376" s="1" t="s">
        <v>1943</v>
      </c>
      <c r="I376" s="1" t="s">
        <v>1944</v>
      </c>
      <c r="J376" s="1" t="s">
        <v>1945</v>
      </c>
    </row>
    <row r="377" spans="1:10" x14ac:dyDescent="0.25">
      <c r="A377" s="1" t="s">
        <v>1947</v>
      </c>
      <c r="B377" s="1" t="s">
        <v>1952</v>
      </c>
      <c r="C377" s="1"/>
      <c r="D377" s="1"/>
      <c r="E377" s="17">
        <v>0.10042735042735043</v>
      </c>
      <c r="F377" s="1" t="s">
        <v>1363</v>
      </c>
      <c r="G377" s="1" t="s">
        <v>1948</v>
      </c>
      <c r="H377" s="1" t="s">
        <v>1949</v>
      </c>
      <c r="I377" s="1" t="s">
        <v>1950</v>
      </c>
      <c r="J377" s="1" t="s">
        <v>1951</v>
      </c>
    </row>
    <row r="378" spans="1:10" x14ac:dyDescent="0.25">
      <c r="A378" s="1" t="s">
        <v>1953</v>
      </c>
      <c r="B378" s="1" t="s">
        <v>1959</v>
      </c>
      <c r="C378" s="1"/>
      <c r="D378" s="1"/>
      <c r="E378" s="17">
        <v>0.11239193083573487</v>
      </c>
      <c r="F378" s="1" t="s">
        <v>1954</v>
      </c>
      <c r="G378" s="1" t="s">
        <v>1955</v>
      </c>
      <c r="H378" s="1" t="s">
        <v>1956</v>
      </c>
      <c r="I378" s="1" t="s">
        <v>1957</v>
      </c>
      <c r="J378" s="1" t="s">
        <v>1958</v>
      </c>
    </row>
    <row r="379" spans="1:10" x14ac:dyDescent="0.25">
      <c r="A379" s="1" t="s">
        <v>1960</v>
      </c>
      <c r="B379" s="1" t="s">
        <v>1965</v>
      </c>
      <c r="C379" s="1"/>
      <c r="D379" s="1"/>
      <c r="E379" s="17">
        <v>0.20042796005706134</v>
      </c>
      <c r="F379" s="1" t="s">
        <v>1585</v>
      </c>
      <c r="G379" s="1" t="s">
        <v>1961</v>
      </c>
      <c r="H379" s="1" t="s">
        <v>1962</v>
      </c>
      <c r="I379" s="1" t="s">
        <v>1963</v>
      </c>
      <c r="J379" s="1" t="s">
        <v>1964</v>
      </c>
    </row>
    <row r="380" spans="1:10" x14ac:dyDescent="0.25">
      <c r="A380" s="1" t="s">
        <v>1966</v>
      </c>
      <c r="B380" s="1" t="s">
        <v>1972</v>
      </c>
      <c r="C380" s="1"/>
      <c r="D380" s="1"/>
      <c r="E380" s="17">
        <v>0.14391143911439114</v>
      </c>
      <c r="F380" s="1" t="s">
        <v>1967</v>
      </c>
      <c r="G380" s="1" t="s">
        <v>1968</v>
      </c>
      <c r="H380" s="1" t="s">
        <v>1969</v>
      </c>
      <c r="I380" s="1" t="s">
        <v>1970</v>
      </c>
      <c r="J380" s="1" t="s">
        <v>1971</v>
      </c>
    </row>
    <row r="381" spans="1:10" x14ac:dyDescent="0.25">
      <c r="A381" s="1" t="s">
        <v>1973</v>
      </c>
      <c r="B381" s="1" t="s">
        <v>1978</v>
      </c>
      <c r="C381" s="1"/>
      <c r="D381" s="1"/>
      <c r="E381" s="17">
        <v>6.8211068211068204E-2</v>
      </c>
      <c r="F381" s="1" t="s">
        <v>968</v>
      </c>
      <c r="G381" s="1" t="s">
        <v>1974</v>
      </c>
      <c r="H381" s="1" t="s">
        <v>1975</v>
      </c>
      <c r="I381" s="1" t="s">
        <v>1976</v>
      </c>
      <c r="J381" s="1" t="s">
        <v>1977</v>
      </c>
    </row>
    <row r="382" spans="1:10" x14ac:dyDescent="0.25">
      <c r="A382" s="1" t="s">
        <v>1979</v>
      </c>
      <c r="B382" s="1" t="s">
        <v>1984</v>
      </c>
      <c r="C382" s="1"/>
      <c r="D382" s="1"/>
      <c r="E382" s="17">
        <v>0.14353562005277046</v>
      </c>
      <c r="F382" s="1" t="s">
        <v>884</v>
      </c>
      <c r="G382" s="1" t="s">
        <v>1980</v>
      </c>
      <c r="H382" s="1" t="s">
        <v>1981</v>
      </c>
      <c r="I382" s="1" t="s">
        <v>1982</v>
      </c>
      <c r="J382" s="1" t="s">
        <v>1983</v>
      </c>
    </row>
    <row r="383" spans="1:10" x14ac:dyDescent="0.25">
      <c r="A383" s="1" t="s">
        <v>1985</v>
      </c>
      <c r="B383" s="1" t="s">
        <v>1990</v>
      </c>
      <c r="C383" s="1"/>
      <c r="D383" s="1"/>
      <c r="E383" s="17">
        <v>5.5356227575602254E-2</v>
      </c>
      <c r="F383" s="1" t="s">
        <v>927</v>
      </c>
      <c r="G383" s="1" t="s">
        <v>1986</v>
      </c>
      <c r="H383" s="1" t="s">
        <v>1987</v>
      </c>
      <c r="I383" s="1" t="s">
        <v>1988</v>
      </c>
      <c r="J383" s="1" t="s">
        <v>1989</v>
      </c>
    </row>
    <row r="384" spans="1:10" x14ac:dyDescent="0.25">
      <c r="A384" s="1" t="s">
        <v>1991</v>
      </c>
      <c r="B384" s="1" t="s">
        <v>1997</v>
      </c>
      <c r="C384" s="1"/>
      <c r="D384" s="1"/>
      <c r="E384" s="17">
        <v>0.15438871473354232</v>
      </c>
      <c r="F384" s="1" t="s">
        <v>1992</v>
      </c>
      <c r="G384" s="1" t="s">
        <v>1993</v>
      </c>
      <c r="H384" s="1" t="s">
        <v>1994</v>
      </c>
      <c r="I384" s="1" t="s">
        <v>1995</v>
      </c>
      <c r="J384" s="1" t="s">
        <v>1996</v>
      </c>
    </row>
    <row r="385" spans="1:10" x14ac:dyDescent="0.25">
      <c r="A385" s="1" t="s">
        <v>1998</v>
      </c>
      <c r="B385" s="1" t="s">
        <v>2003</v>
      </c>
      <c r="C385" s="1"/>
      <c r="D385" s="1"/>
      <c r="E385" s="17">
        <v>0.12654028436018958</v>
      </c>
      <c r="F385" s="1" t="s">
        <v>1342</v>
      </c>
      <c r="G385" s="1" t="s">
        <v>1999</v>
      </c>
      <c r="H385" s="1" t="s">
        <v>2000</v>
      </c>
      <c r="I385" s="1" t="s">
        <v>2001</v>
      </c>
      <c r="J385" s="1" t="s">
        <v>2002</v>
      </c>
    </row>
    <row r="386" spans="1:10" x14ac:dyDescent="0.25">
      <c r="A386" s="1" t="s">
        <v>2004</v>
      </c>
      <c r="B386" s="1" t="s">
        <v>2009</v>
      </c>
      <c r="C386" s="1"/>
      <c r="D386" s="1"/>
      <c r="E386" s="17">
        <v>0.13279678068410464</v>
      </c>
      <c r="F386" s="1" t="s">
        <v>112</v>
      </c>
      <c r="G386" s="1" t="s">
        <v>2005</v>
      </c>
      <c r="H386" s="1" t="s">
        <v>2006</v>
      </c>
      <c r="I386" s="1" t="s">
        <v>2007</v>
      </c>
      <c r="J386" s="1" t="s">
        <v>2008</v>
      </c>
    </row>
    <row r="387" spans="1:10" x14ac:dyDescent="0.25">
      <c r="A387" s="1" t="s">
        <v>2010</v>
      </c>
      <c r="B387" s="1" t="s">
        <v>2016</v>
      </c>
      <c r="C387" s="1"/>
      <c r="D387" s="1"/>
      <c r="E387" s="17">
        <v>0.15939278937381404</v>
      </c>
      <c r="F387" s="1" t="s">
        <v>2011</v>
      </c>
      <c r="G387" s="1" t="s">
        <v>2012</v>
      </c>
      <c r="H387" s="1" t="s">
        <v>2013</v>
      </c>
      <c r="I387" s="1" t="s">
        <v>2014</v>
      </c>
      <c r="J387" s="1" t="s">
        <v>2015</v>
      </c>
    </row>
    <row r="388" spans="1:10" x14ac:dyDescent="0.25">
      <c r="A388" s="1" t="s">
        <v>2017</v>
      </c>
      <c r="B388" s="1" t="s">
        <v>2022</v>
      </c>
      <c r="C388" s="1"/>
      <c r="D388" s="1"/>
      <c r="E388" s="17">
        <v>0.14932126696832579</v>
      </c>
      <c r="F388" s="1" t="s">
        <v>2018</v>
      </c>
      <c r="G388" s="1" t="s">
        <v>2019</v>
      </c>
      <c r="H388" s="1" t="s">
        <v>2020</v>
      </c>
      <c r="I388" s="1" t="s">
        <v>2021</v>
      </c>
      <c r="J388" s="1" t="s">
        <v>253</v>
      </c>
    </row>
    <row r="389" spans="1:10" x14ac:dyDescent="0.25">
      <c r="A389" s="1" t="s">
        <v>2023</v>
      </c>
      <c r="B389" s="1" t="s">
        <v>2029</v>
      </c>
      <c r="C389" s="1"/>
      <c r="D389" s="1"/>
      <c r="E389" s="17">
        <v>0.17047817047817049</v>
      </c>
      <c r="F389" s="1" t="s">
        <v>2024</v>
      </c>
      <c r="G389" s="1" t="s">
        <v>2025</v>
      </c>
      <c r="H389" s="1" t="s">
        <v>2026</v>
      </c>
      <c r="I389" s="1" t="s">
        <v>2027</v>
      </c>
      <c r="J389" s="1" t="s">
        <v>2028</v>
      </c>
    </row>
    <row r="390" spans="1:10" x14ac:dyDescent="0.25">
      <c r="A390" s="1" t="s">
        <v>2030</v>
      </c>
      <c r="B390" s="1" t="s">
        <v>2036</v>
      </c>
      <c r="C390" s="1"/>
      <c r="D390" s="1"/>
      <c r="E390" s="17">
        <v>9.4076655052264813E-2</v>
      </c>
      <c r="F390" s="1" t="s">
        <v>2031</v>
      </c>
      <c r="G390" s="1" t="s">
        <v>2032</v>
      </c>
      <c r="H390" s="1" t="s">
        <v>2033</v>
      </c>
      <c r="I390" s="1" t="s">
        <v>2034</v>
      </c>
      <c r="J390" s="1" t="s">
        <v>2035</v>
      </c>
    </row>
    <row r="391" spans="1:10" x14ac:dyDescent="0.25">
      <c r="A391" s="1" t="s">
        <v>2037</v>
      </c>
      <c r="B391" s="1" t="s">
        <v>2042</v>
      </c>
      <c r="C391" s="1"/>
      <c r="D391" s="1"/>
      <c r="E391" s="17">
        <v>7.599309153713299E-2</v>
      </c>
      <c r="F391" s="1" t="s">
        <v>380</v>
      </c>
      <c r="G391" s="1" t="s">
        <v>2038</v>
      </c>
      <c r="H391" s="1" t="s">
        <v>2039</v>
      </c>
      <c r="I391" s="1" t="s">
        <v>2040</v>
      </c>
      <c r="J391" s="1" t="s">
        <v>2041</v>
      </c>
    </row>
    <row r="392" spans="1:10" x14ac:dyDescent="0.25">
      <c r="A392" s="1" t="s">
        <v>2043</v>
      </c>
      <c r="B392" s="1" t="s">
        <v>2048</v>
      </c>
      <c r="C392" s="1"/>
      <c r="D392" s="1"/>
      <c r="E392" s="17">
        <v>9.9660249150622882E-2</v>
      </c>
      <c r="F392" s="1" t="s">
        <v>8</v>
      </c>
      <c r="G392" s="1" t="s">
        <v>2044</v>
      </c>
      <c r="H392" s="1" t="s">
        <v>2045</v>
      </c>
      <c r="I392" s="1" t="s">
        <v>2046</v>
      </c>
      <c r="J392" s="1" t="s">
        <v>2047</v>
      </c>
    </row>
    <row r="393" spans="1:10" x14ac:dyDescent="0.25">
      <c r="A393" s="1" t="s">
        <v>2049</v>
      </c>
      <c r="B393" s="1" t="s">
        <v>2055</v>
      </c>
      <c r="C393" s="1"/>
      <c r="D393" s="1"/>
      <c r="E393" s="17">
        <v>0.14452709883103082</v>
      </c>
      <c r="F393" s="1" t="s">
        <v>2050</v>
      </c>
      <c r="G393" s="1" t="s">
        <v>2051</v>
      </c>
      <c r="H393" s="1" t="s">
        <v>2052</v>
      </c>
      <c r="I393" s="1" t="s">
        <v>2053</v>
      </c>
      <c r="J393" s="1" t="s">
        <v>2054</v>
      </c>
    </row>
    <row r="394" spans="1:10" x14ac:dyDescent="0.25">
      <c r="A394" s="1" t="s">
        <v>2056</v>
      </c>
      <c r="B394" s="1" t="s">
        <v>2060</v>
      </c>
      <c r="C394" s="1"/>
      <c r="D394" s="1"/>
      <c r="E394" s="17">
        <v>5.1848049281314167E-2</v>
      </c>
      <c r="F394" s="1" t="s">
        <v>200</v>
      </c>
      <c r="G394" s="1" t="s">
        <v>2057</v>
      </c>
      <c r="H394" s="1" t="s">
        <v>2058</v>
      </c>
      <c r="I394" s="1" t="s">
        <v>18</v>
      </c>
      <c r="J394" s="1" t="s">
        <v>2059</v>
      </c>
    </row>
    <row r="395" spans="1:10" x14ac:dyDescent="0.25">
      <c r="A395" s="1" t="s">
        <v>2061</v>
      </c>
      <c r="B395" s="1" t="s">
        <v>2066</v>
      </c>
      <c r="C395" s="1"/>
      <c r="D395" s="1"/>
      <c r="E395" s="17">
        <v>0.21394611727416799</v>
      </c>
      <c r="F395" s="1" t="s">
        <v>927</v>
      </c>
      <c r="G395" s="1" t="s">
        <v>2062</v>
      </c>
      <c r="H395" s="1" t="s">
        <v>2063</v>
      </c>
      <c r="I395" s="1" t="s">
        <v>2064</v>
      </c>
      <c r="J395" s="1" t="s">
        <v>2065</v>
      </c>
    </row>
    <row r="396" spans="1:10" x14ac:dyDescent="0.25">
      <c r="A396" s="1" t="s">
        <v>2067</v>
      </c>
      <c r="B396" s="1" t="s">
        <v>2072</v>
      </c>
      <c r="C396" s="1"/>
      <c r="D396" s="1"/>
      <c r="E396" s="17">
        <v>0.21733966745843231</v>
      </c>
      <c r="F396" s="1" t="s">
        <v>1363</v>
      </c>
      <c r="G396" s="1" t="s">
        <v>2068</v>
      </c>
      <c r="H396" s="1" t="s">
        <v>2069</v>
      </c>
      <c r="I396" s="1" t="s">
        <v>2070</v>
      </c>
      <c r="J396" s="1" t="s">
        <v>2071</v>
      </c>
    </row>
    <row r="397" spans="1:10" x14ac:dyDescent="0.25">
      <c r="A397" s="1" t="s">
        <v>2073</v>
      </c>
      <c r="B397" s="1" t="s">
        <v>2078</v>
      </c>
      <c r="C397" s="1"/>
      <c r="D397" s="1"/>
      <c r="E397" s="17">
        <v>7.2072072072072071E-2</v>
      </c>
      <c r="F397" s="1" t="s">
        <v>85</v>
      </c>
      <c r="G397" s="1" t="s">
        <v>2074</v>
      </c>
      <c r="H397" s="1" t="s">
        <v>2075</v>
      </c>
      <c r="I397" s="1" t="s">
        <v>2076</v>
      </c>
      <c r="J397" s="1" t="s">
        <v>2077</v>
      </c>
    </row>
    <row r="398" spans="1:10" x14ac:dyDescent="0.25">
      <c r="A398" s="1" t="s">
        <v>2079</v>
      </c>
      <c r="B398" s="1" t="s">
        <v>2085</v>
      </c>
      <c r="C398" s="1"/>
      <c r="D398" s="1"/>
      <c r="E398" s="17">
        <v>0.10306350172448772</v>
      </c>
      <c r="F398" s="1" t="s">
        <v>2080</v>
      </c>
      <c r="G398" s="1" t="s">
        <v>2081</v>
      </c>
      <c r="H398" s="1" t="s">
        <v>2082</v>
      </c>
      <c r="I398" s="1" t="s">
        <v>2083</v>
      </c>
      <c r="J398" s="1" t="s">
        <v>2084</v>
      </c>
    </row>
    <row r="399" spans="1:10" x14ac:dyDescent="0.25">
      <c r="A399" s="1" t="s">
        <v>2086</v>
      </c>
      <c r="B399" s="1" t="s">
        <v>2092</v>
      </c>
      <c r="C399" s="1"/>
      <c r="D399" s="1"/>
      <c r="E399" s="17">
        <v>9.2417061611374404E-2</v>
      </c>
      <c r="F399" s="1" t="s">
        <v>2087</v>
      </c>
      <c r="G399" s="1" t="s">
        <v>2088</v>
      </c>
      <c r="H399" s="1" t="s">
        <v>2089</v>
      </c>
      <c r="I399" s="1" t="s">
        <v>2090</v>
      </c>
      <c r="J399" s="1" t="s">
        <v>2091</v>
      </c>
    </row>
    <row r="400" spans="1:10" x14ac:dyDescent="0.25">
      <c r="A400" s="1" t="s">
        <v>2093</v>
      </c>
      <c r="B400" s="1" t="s">
        <v>2096</v>
      </c>
      <c r="C400" s="1"/>
      <c r="D400" s="1"/>
      <c r="E400" s="17">
        <v>8.6291643910431454E-2</v>
      </c>
      <c r="F400" s="1" t="s">
        <v>357</v>
      </c>
      <c r="G400" s="1" t="s">
        <v>2094</v>
      </c>
      <c r="H400" s="1" t="s">
        <v>2095</v>
      </c>
      <c r="I400" s="1" t="s">
        <v>269</v>
      </c>
      <c r="J400" s="1" t="s">
        <v>270</v>
      </c>
    </row>
    <row r="401" spans="1:10" x14ac:dyDescent="0.25">
      <c r="A401" s="1" t="s">
        <v>2097</v>
      </c>
      <c r="B401" s="1" t="s">
        <v>2103</v>
      </c>
      <c r="C401" s="1"/>
      <c r="D401" s="1"/>
      <c r="E401" s="17">
        <v>7.3026526046660281E-2</v>
      </c>
      <c r="F401" s="1" t="s">
        <v>2098</v>
      </c>
      <c r="G401" s="1" t="s">
        <v>2099</v>
      </c>
      <c r="H401" s="1" t="s">
        <v>2100</v>
      </c>
      <c r="I401" s="1" t="s">
        <v>2101</v>
      </c>
      <c r="J401" s="1" t="s">
        <v>2102</v>
      </c>
    </row>
    <row r="402" spans="1:10" x14ac:dyDescent="0.25">
      <c r="A402" s="1" t="s">
        <v>2104</v>
      </c>
      <c r="B402" s="1" t="s">
        <v>2110</v>
      </c>
      <c r="C402" s="1"/>
      <c r="D402" s="1"/>
      <c r="E402" s="17">
        <v>0.19410496046010065</v>
      </c>
      <c r="F402" s="1" t="s">
        <v>2105</v>
      </c>
      <c r="G402" s="1" t="s">
        <v>2106</v>
      </c>
      <c r="H402" s="1" t="s">
        <v>2107</v>
      </c>
      <c r="I402" s="1" t="s">
        <v>2108</v>
      </c>
      <c r="J402" s="1" t="s">
        <v>2109</v>
      </c>
    </row>
    <row r="403" spans="1:10" x14ac:dyDescent="0.25">
      <c r="A403" s="1" t="s">
        <v>2111</v>
      </c>
      <c r="B403" s="1" t="s">
        <v>2117</v>
      </c>
      <c r="C403" s="1"/>
      <c r="D403" s="1"/>
      <c r="E403" s="17">
        <v>9.355509355509356E-2</v>
      </c>
      <c r="F403" s="1" t="s">
        <v>2112</v>
      </c>
      <c r="G403" s="1" t="s">
        <v>2113</v>
      </c>
      <c r="H403" s="1" t="s">
        <v>2114</v>
      </c>
      <c r="I403" s="1" t="s">
        <v>2115</v>
      </c>
      <c r="J403" s="1" t="s">
        <v>2116</v>
      </c>
    </row>
    <row r="404" spans="1:10" x14ac:dyDescent="0.25">
      <c r="A404" s="1" t="s">
        <v>2118</v>
      </c>
      <c r="B404" s="1" t="s">
        <v>2122</v>
      </c>
      <c r="C404" s="1"/>
      <c r="D404" s="1"/>
      <c r="E404" s="17">
        <v>7.4402125775022143E-2</v>
      </c>
      <c r="F404" s="1" t="s">
        <v>913</v>
      </c>
      <c r="G404" s="1" t="s">
        <v>113</v>
      </c>
      <c r="H404" s="1" t="s">
        <v>2119</v>
      </c>
      <c r="I404" s="1" t="s">
        <v>2120</v>
      </c>
      <c r="J404" s="1" t="s">
        <v>2121</v>
      </c>
    </row>
    <row r="405" spans="1:10" x14ac:dyDescent="0.25">
      <c r="A405" s="1" t="s">
        <v>2123</v>
      </c>
      <c r="B405" s="1" t="s">
        <v>2128</v>
      </c>
      <c r="C405" s="1"/>
      <c r="D405" s="1"/>
      <c r="E405" s="17">
        <v>0.10702341137123746</v>
      </c>
      <c r="F405" s="1" t="s">
        <v>889</v>
      </c>
      <c r="G405" s="1" t="s">
        <v>2124</v>
      </c>
      <c r="H405" s="1" t="s">
        <v>2125</v>
      </c>
      <c r="I405" s="1" t="s">
        <v>2126</v>
      </c>
      <c r="J405" s="1" t="s">
        <v>2127</v>
      </c>
    </row>
    <row r="406" spans="1:10" x14ac:dyDescent="0.25">
      <c r="A406" s="1" t="s">
        <v>2129</v>
      </c>
      <c r="B406" s="1" t="s">
        <v>2134</v>
      </c>
      <c r="C406" s="1"/>
      <c r="D406" s="1"/>
      <c r="E406" s="17">
        <v>0.12790697674418605</v>
      </c>
      <c r="F406" s="1" t="s">
        <v>1738</v>
      </c>
      <c r="G406" s="1" t="s">
        <v>2130</v>
      </c>
      <c r="H406" s="1" t="s">
        <v>2131</v>
      </c>
      <c r="I406" s="1" t="s">
        <v>2132</v>
      </c>
      <c r="J406" s="1" t="s">
        <v>2133</v>
      </c>
    </row>
    <row r="407" spans="1:10" x14ac:dyDescent="0.25">
      <c r="A407" s="1" t="s">
        <v>2135</v>
      </c>
      <c r="B407" s="1" t="s">
        <v>2140</v>
      </c>
      <c r="C407" s="1"/>
      <c r="D407" s="1"/>
      <c r="E407" s="17">
        <v>0.18443804034582131</v>
      </c>
      <c r="F407" s="1" t="s">
        <v>543</v>
      </c>
      <c r="G407" s="1" t="s">
        <v>2136</v>
      </c>
      <c r="H407" s="1" t="s">
        <v>2137</v>
      </c>
      <c r="I407" s="1" t="s">
        <v>2138</v>
      </c>
      <c r="J407" s="1" t="s">
        <v>2139</v>
      </c>
    </row>
    <row r="408" spans="1:10" x14ac:dyDescent="0.25">
      <c r="A408" s="1" t="s">
        <v>2141</v>
      </c>
      <c r="B408" s="1" t="s">
        <v>2146</v>
      </c>
      <c r="C408" s="1"/>
      <c r="D408" s="1"/>
      <c r="E408" s="17">
        <v>6.9368667186282151E-2</v>
      </c>
      <c r="F408" s="1" t="s">
        <v>1038</v>
      </c>
      <c r="G408" s="1" t="s">
        <v>2142</v>
      </c>
      <c r="H408" s="1" t="s">
        <v>2143</v>
      </c>
      <c r="I408" s="1" t="s">
        <v>2144</v>
      </c>
      <c r="J408" s="1" t="s">
        <v>2145</v>
      </c>
    </row>
    <row r="409" spans="1:10" x14ac:dyDescent="0.25">
      <c r="A409" s="1" t="s">
        <v>2147</v>
      </c>
      <c r="B409" s="1" t="s">
        <v>2148</v>
      </c>
      <c r="C409" s="1"/>
      <c r="D409" s="1"/>
      <c r="E409" s="17">
        <v>7.6514346439957498E-2</v>
      </c>
      <c r="F409" s="1" t="s">
        <v>380</v>
      </c>
      <c r="G409" s="1" t="s">
        <v>1619</v>
      </c>
      <c r="H409" s="1" t="s">
        <v>676</v>
      </c>
      <c r="I409" s="1" t="s">
        <v>677</v>
      </c>
      <c r="J409" s="1" t="s">
        <v>678</v>
      </c>
    </row>
    <row r="410" spans="1:10" x14ac:dyDescent="0.25">
      <c r="A410" s="1" t="s">
        <v>2149</v>
      </c>
      <c r="B410" s="1" t="s">
        <v>2154</v>
      </c>
      <c r="C410" s="1"/>
      <c r="D410" s="1"/>
      <c r="E410" s="17">
        <v>9.1228070175438603E-2</v>
      </c>
      <c r="F410" s="1" t="s">
        <v>1019</v>
      </c>
      <c r="G410" s="1" t="s">
        <v>2150</v>
      </c>
      <c r="H410" s="1" t="s">
        <v>2151</v>
      </c>
      <c r="I410" s="1" t="s">
        <v>2152</v>
      </c>
      <c r="J410" s="1" t="s">
        <v>2153</v>
      </c>
    </row>
    <row r="411" spans="1:10" x14ac:dyDescent="0.25">
      <c r="A411" s="1" t="s">
        <v>2155</v>
      </c>
      <c r="B411" s="1" t="s">
        <v>2161</v>
      </c>
      <c r="C411" s="1"/>
      <c r="D411" s="1"/>
      <c r="E411" s="17">
        <v>6.1241610738255035E-2</v>
      </c>
      <c r="F411" s="1" t="s">
        <v>2156</v>
      </c>
      <c r="G411" s="1" t="s">
        <v>2157</v>
      </c>
      <c r="H411" s="1" t="s">
        <v>2158</v>
      </c>
      <c r="I411" s="1" t="s">
        <v>2159</v>
      </c>
      <c r="J411" s="1" t="s">
        <v>2160</v>
      </c>
    </row>
    <row r="412" spans="1:10" x14ac:dyDescent="0.25">
      <c r="A412" s="1" t="s">
        <v>2162</v>
      </c>
      <c r="B412" s="1" t="s">
        <v>2168</v>
      </c>
      <c r="C412" s="1"/>
      <c r="D412" s="1"/>
      <c r="E412" s="17">
        <v>8.8254380272550295E-2</v>
      </c>
      <c r="F412" s="1" t="s">
        <v>2163</v>
      </c>
      <c r="G412" s="1" t="s">
        <v>2164</v>
      </c>
      <c r="H412" s="1" t="s">
        <v>2165</v>
      </c>
      <c r="I412" s="1" t="s">
        <v>2166</v>
      </c>
      <c r="J412" s="1" t="s">
        <v>2167</v>
      </c>
    </row>
    <row r="413" spans="1:10" x14ac:dyDescent="0.25">
      <c r="A413" s="1" t="s">
        <v>2169</v>
      </c>
      <c r="B413" s="1" t="s">
        <v>2174</v>
      </c>
      <c r="C413" s="1"/>
      <c r="D413" s="1"/>
      <c r="E413" s="17">
        <v>7.4332171893147503E-2</v>
      </c>
      <c r="F413" s="1" t="s">
        <v>2170</v>
      </c>
      <c r="G413" s="1" t="s">
        <v>591</v>
      </c>
      <c r="H413" s="1" t="s">
        <v>2171</v>
      </c>
      <c r="I413" s="1" t="s">
        <v>2172</v>
      </c>
      <c r="J413" s="1" t="s">
        <v>2173</v>
      </c>
    </row>
    <row r="414" spans="1:10" x14ac:dyDescent="0.25">
      <c r="A414" s="1" t="s">
        <v>2175</v>
      </c>
      <c r="B414" s="1" t="s">
        <v>2180</v>
      </c>
      <c r="C414" s="1"/>
      <c r="D414" s="1"/>
      <c r="E414" s="17">
        <v>0.10964467005076142</v>
      </c>
      <c r="F414" s="1" t="s">
        <v>1261</v>
      </c>
      <c r="G414" s="1" t="s">
        <v>2176</v>
      </c>
      <c r="H414" s="1" t="s">
        <v>2177</v>
      </c>
      <c r="I414" s="1" t="s">
        <v>2178</v>
      </c>
      <c r="J414" s="1" t="s">
        <v>2179</v>
      </c>
    </row>
    <row r="415" spans="1:10" x14ac:dyDescent="0.25">
      <c r="A415" s="1" t="s">
        <v>2181</v>
      </c>
      <c r="B415" s="1" t="s">
        <v>2186</v>
      </c>
      <c r="C415" s="1"/>
      <c r="D415" s="1"/>
      <c r="E415" s="17">
        <v>0.23464912280701755</v>
      </c>
      <c r="F415" s="1" t="s">
        <v>1183</v>
      </c>
      <c r="G415" s="1" t="s">
        <v>2182</v>
      </c>
      <c r="H415" s="1" t="s">
        <v>2183</v>
      </c>
      <c r="I415" s="1" t="s">
        <v>2184</v>
      </c>
      <c r="J415" s="1" t="s">
        <v>2185</v>
      </c>
    </row>
    <row r="416" spans="1:10" x14ac:dyDescent="0.25">
      <c r="A416" s="1" t="s">
        <v>2187</v>
      </c>
      <c r="B416" s="1" t="s">
        <v>2193</v>
      </c>
      <c r="C416" s="1"/>
      <c r="D416" s="1"/>
      <c r="E416" s="17">
        <v>9.7947761194029856E-2</v>
      </c>
      <c r="F416" s="1" t="s">
        <v>2188</v>
      </c>
      <c r="G416" s="1" t="s">
        <v>2189</v>
      </c>
      <c r="H416" s="1" t="s">
        <v>2190</v>
      </c>
      <c r="I416" s="1" t="s">
        <v>2191</v>
      </c>
      <c r="J416" s="1" t="s">
        <v>2192</v>
      </c>
    </row>
    <row r="417" spans="1:10" x14ac:dyDescent="0.25">
      <c r="A417" s="1" t="s">
        <v>2194</v>
      </c>
      <c r="B417" s="1" t="s">
        <v>2197</v>
      </c>
      <c r="C417" s="1"/>
      <c r="D417" s="1"/>
      <c r="E417" s="17">
        <v>5.3769725306838108E-2</v>
      </c>
      <c r="F417" s="1" t="s">
        <v>1458</v>
      </c>
      <c r="G417" s="1" t="s">
        <v>2195</v>
      </c>
      <c r="H417" s="1" t="s">
        <v>2196</v>
      </c>
      <c r="I417" s="1" t="s">
        <v>232</v>
      </c>
      <c r="J417" s="1" t="s">
        <v>233</v>
      </c>
    </row>
    <row r="418" spans="1:10" x14ac:dyDescent="0.25">
      <c r="A418" s="1" t="s">
        <v>2198</v>
      </c>
      <c r="B418" s="1" t="s">
        <v>2204</v>
      </c>
      <c r="C418" s="1"/>
      <c r="D418" s="1"/>
      <c r="E418" s="17">
        <v>0.14487632508833923</v>
      </c>
      <c r="F418" s="1" t="s">
        <v>2199</v>
      </c>
      <c r="G418" s="1" t="s">
        <v>2200</v>
      </c>
      <c r="H418" s="1" t="s">
        <v>2201</v>
      </c>
      <c r="I418" s="1" t="s">
        <v>2202</v>
      </c>
      <c r="J418" s="1" t="s">
        <v>2203</v>
      </c>
    </row>
    <row r="419" spans="1:10" x14ac:dyDescent="0.25">
      <c r="A419" s="1" t="s">
        <v>2205</v>
      </c>
      <c r="B419" s="1" t="s">
        <v>2209</v>
      </c>
      <c r="C419" s="1"/>
      <c r="D419" s="1"/>
      <c r="E419" s="17">
        <v>0.14100905562742561</v>
      </c>
      <c r="F419" s="1" t="s">
        <v>211</v>
      </c>
      <c r="G419" s="1" t="s">
        <v>2206</v>
      </c>
      <c r="H419" s="1" t="s">
        <v>2207</v>
      </c>
      <c r="I419" s="1" t="s">
        <v>232</v>
      </c>
      <c r="J419" s="1" t="s">
        <v>2208</v>
      </c>
    </row>
    <row r="420" spans="1:10" x14ac:dyDescent="0.25">
      <c r="A420" s="1" t="s">
        <v>2210</v>
      </c>
      <c r="B420" s="1" t="s">
        <v>2213</v>
      </c>
      <c r="C420" s="1"/>
      <c r="D420" s="1"/>
      <c r="E420" s="17">
        <v>0.10110069302894414</v>
      </c>
      <c r="F420" s="1" t="s">
        <v>380</v>
      </c>
      <c r="G420" s="1" t="s">
        <v>2211</v>
      </c>
      <c r="H420" s="1" t="s">
        <v>2212</v>
      </c>
      <c r="I420" s="1" t="s">
        <v>232</v>
      </c>
      <c r="J420" s="1" t="s">
        <v>2208</v>
      </c>
    </row>
    <row r="421" spans="1:10" x14ac:dyDescent="0.25">
      <c r="A421" s="1" t="s">
        <v>2214</v>
      </c>
      <c r="B421" s="1" t="s">
        <v>2218</v>
      </c>
      <c r="C421" s="1"/>
      <c r="D421" s="1"/>
      <c r="E421" s="17">
        <v>0.11245865490628446</v>
      </c>
      <c r="F421" s="1" t="s">
        <v>2215</v>
      </c>
      <c r="G421" s="1" t="s">
        <v>2216</v>
      </c>
      <c r="H421" s="1" t="s">
        <v>2217</v>
      </c>
      <c r="I421" s="1" t="s">
        <v>493</v>
      </c>
      <c r="J421" s="1" t="s">
        <v>494</v>
      </c>
    </row>
    <row r="422" spans="1:10" x14ac:dyDescent="0.25">
      <c r="A422" s="1" t="s">
        <v>2219</v>
      </c>
      <c r="B422" s="1" t="s">
        <v>2222</v>
      </c>
      <c r="C422" s="1"/>
      <c r="D422" s="1"/>
      <c r="E422" s="17">
        <v>0.12741545893719808</v>
      </c>
      <c r="F422" s="1" t="s">
        <v>1631</v>
      </c>
      <c r="G422" s="1" t="s">
        <v>2220</v>
      </c>
      <c r="H422" s="1" t="s">
        <v>2221</v>
      </c>
      <c r="I422" s="1" t="s">
        <v>903</v>
      </c>
      <c r="J422" s="1" t="s">
        <v>904</v>
      </c>
    </row>
    <row r="423" spans="1:10" x14ac:dyDescent="0.25">
      <c r="A423" s="1" t="s">
        <v>2223</v>
      </c>
      <c r="B423" s="1" t="s">
        <v>2228</v>
      </c>
      <c r="C423" s="1"/>
      <c r="D423" s="1"/>
      <c r="E423" s="17">
        <v>0.11070448307410796</v>
      </c>
      <c r="F423" s="1" t="s">
        <v>357</v>
      </c>
      <c r="G423" s="1" t="s">
        <v>2224</v>
      </c>
      <c r="H423" s="1" t="s">
        <v>2225</v>
      </c>
      <c r="I423" s="1" t="s">
        <v>2226</v>
      </c>
      <c r="J423" s="1" t="s">
        <v>2227</v>
      </c>
    </row>
    <row r="424" spans="1:10" x14ac:dyDescent="0.25">
      <c r="A424" s="1" t="s">
        <v>2229</v>
      </c>
      <c r="B424" s="1" t="s">
        <v>2234</v>
      </c>
      <c r="C424" s="1"/>
      <c r="D424" s="1"/>
      <c r="E424" s="17">
        <v>0.12302070645554203</v>
      </c>
      <c r="F424" s="1" t="s">
        <v>725</v>
      </c>
      <c r="G424" s="1" t="s">
        <v>2230</v>
      </c>
      <c r="H424" s="1" t="s">
        <v>2231</v>
      </c>
      <c r="I424" s="1" t="s">
        <v>2232</v>
      </c>
      <c r="J424" s="1" t="s">
        <v>2233</v>
      </c>
    </row>
    <row r="425" spans="1:10" x14ac:dyDescent="0.25">
      <c r="A425" s="1" t="s">
        <v>2235</v>
      </c>
      <c r="B425" s="1" t="s">
        <v>2240</v>
      </c>
      <c r="C425" s="1"/>
      <c r="D425" s="1"/>
      <c r="E425" s="17">
        <v>0.11795774647887323</v>
      </c>
      <c r="F425" s="1" t="s">
        <v>968</v>
      </c>
      <c r="G425" s="1" t="s">
        <v>2236</v>
      </c>
      <c r="H425" s="1" t="s">
        <v>2237</v>
      </c>
      <c r="I425" s="1" t="s">
        <v>2238</v>
      </c>
      <c r="J425" s="1" t="s">
        <v>2239</v>
      </c>
    </row>
    <row r="426" spans="1:10" x14ac:dyDescent="0.25">
      <c r="A426" s="1" t="s">
        <v>2241</v>
      </c>
      <c r="B426" s="1" t="s">
        <v>2246</v>
      </c>
      <c r="C426" s="1"/>
      <c r="D426" s="1"/>
      <c r="E426" s="17">
        <v>0.11971830985915492</v>
      </c>
      <c r="F426" s="1" t="s">
        <v>2242</v>
      </c>
      <c r="G426" s="1" t="s">
        <v>896</v>
      </c>
      <c r="H426" s="1" t="s">
        <v>2243</v>
      </c>
      <c r="I426" s="1" t="s">
        <v>2244</v>
      </c>
      <c r="J426" s="1" t="s">
        <v>2245</v>
      </c>
    </row>
    <row r="427" spans="1:10" x14ac:dyDescent="0.25">
      <c r="A427" s="1" t="s">
        <v>2247</v>
      </c>
      <c r="B427" s="1" t="s">
        <v>2251</v>
      </c>
      <c r="C427" s="1"/>
      <c r="D427" s="1"/>
      <c r="E427" s="17">
        <v>0.15778251599147122</v>
      </c>
      <c r="F427" s="1" t="s">
        <v>1362</v>
      </c>
      <c r="G427" s="1" t="s">
        <v>2248</v>
      </c>
      <c r="H427" s="1" t="s">
        <v>2249</v>
      </c>
      <c r="I427" s="1" t="s">
        <v>1</v>
      </c>
      <c r="J427" s="1" t="s">
        <v>2250</v>
      </c>
    </row>
    <row r="428" spans="1:10" x14ac:dyDescent="0.25">
      <c r="A428" s="1" t="s">
        <v>2252</v>
      </c>
      <c r="B428" s="1" t="s">
        <v>2257</v>
      </c>
      <c r="C428" s="1"/>
      <c r="D428" s="1"/>
      <c r="E428" s="17">
        <v>0.2032967032967033</v>
      </c>
      <c r="F428" s="1" t="s">
        <v>1853</v>
      </c>
      <c r="G428" s="1" t="s">
        <v>2253</v>
      </c>
      <c r="H428" s="1" t="s">
        <v>2254</v>
      </c>
      <c r="I428" s="1" t="s">
        <v>2255</v>
      </c>
      <c r="J428" s="1" t="s">
        <v>2256</v>
      </c>
    </row>
    <row r="429" spans="1:10" x14ac:dyDescent="0.25">
      <c r="A429" s="1" t="s">
        <v>2258</v>
      </c>
      <c r="B429" s="1" t="s">
        <v>2264</v>
      </c>
      <c r="C429" s="1"/>
      <c r="D429" s="1"/>
      <c r="E429" s="17">
        <v>0.10044642857142858</v>
      </c>
      <c r="F429" s="1" t="s">
        <v>2259</v>
      </c>
      <c r="G429" s="1" t="s">
        <v>2260</v>
      </c>
      <c r="H429" s="1" t="s">
        <v>2261</v>
      </c>
      <c r="I429" s="1" t="s">
        <v>2262</v>
      </c>
      <c r="J429" s="1" t="s">
        <v>2263</v>
      </c>
    </row>
    <row r="430" spans="1:10" x14ac:dyDescent="0.25">
      <c r="A430" s="1" t="s">
        <v>2265</v>
      </c>
      <c r="B430" s="1" t="s">
        <v>2271</v>
      </c>
      <c r="C430" s="1"/>
      <c r="D430" s="1"/>
      <c r="E430" s="17">
        <v>8.4337349397590355E-2</v>
      </c>
      <c r="F430" s="1" t="s">
        <v>2266</v>
      </c>
      <c r="G430" s="1" t="s">
        <v>2267</v>
      </c>
      <c r="H430" s="1" t="s">
        <v>2268</v>
      </c>
      <c r="I430" s="1" t="s">
        <v>2269</v>
      </c>
      <c r="J430" s="1" t="s">
        <v>2270</v>
      </c>
    </row>
    <row r="431" spans="1:10" x14ac:dyDescent="0.25">
      <c r="A431" s="1" t="s">
        <v>2272</v>
      </c>
      <c r="B431" s="1" t="s">
        <v>2277</v>
      </c>
      <c r="C431" s="1"/>
      <c r="D431" s="1"/>
      <c r="E431" s="17">
        <v>6.7371202113606338E-2</v>
      </c>
      <c r="F431" s="1" t="s">
        <v>725</v>
      </c>
      <c r="G431" s="1" t="s">
        <v>2273</v>
      </c>
      <c r="H431" s="1" t="s">
        <v>2274</v>
      </c>
      <c r="I431" s="1" t="s">
        <v>2275</v>
      </c>
      <c r="J431" s="1" t="s">
        <v>2276</v>
      </c>
    </row>
    <row r="432" spans="1:10" x14ac:dyDescent="0.25">
      <c r="A432" s="1" t="s">
        <v>2278</v>
      </c>
      <c r="B432" s="1" t="s">
        <v>2282</v>
      </c>
      <c r="C432" s="1"/>
      <c r="D432" s="1"/>
      <c r="E432" s="17">
        <v>0.10226442658875091</v>
      </c>
      <c r="F432" s="1" t="s">
        <v>927</v>
      </c>
      <c r="G432" s="1" t="s">
        <v>2094</v>
      </c>
      <c r="H432" s="1" t="s">
        <v>2279</v>
      </c>
      <c r="I432" s="1" t="s">
        <v>2280</v>
      </c>
      <c r="J432" s="1" t="s">
        <v>2281</v>
      </c>
    </row>
    <row r="433" spans="1:10" x14ac:dyDescent="0.25">
      <c r="A433" s="1" t="s">
        <v>2283</v>
      </c>
      <c r="B433" s="1" t="s">
        <v>2289</v>
      </c>
      <c r="C433" s="1"/>
      <c r="D433" s="1"/>
      <c r="E433" s="17">
        <v>5.742411812961444E-2</v>
      </c>
      <c r="F433" s="1" t="s">
        <v>2284</v>
      </c>
      <c r="G433" s="1" t="s">
        <v>2285</v>
      </c>
      <c r="H433" s="1" t="s">
        <v>2286</v>
      </c>
      <c r="I433" s="1" t="s">
        <v>2287</v>
      </c>
      <c r="J433" s="1" t="s">
        <v>2288</v>
      </c>
    </row>
    <row r="434" spans="1:10" x14ac:dyDescent="0.25">
      <c r="A434" s="1" t="s">
        <v>2290</v>
      </c>
      <c r="B434" s="1" t="s">
        <v>2295</v>
      </c>
      <c r="C434" s="1"/>
      <c r="D434" s="1"/>
      <c r="E434" s="17">
        <v>0.12135922330097088</v>
      </c>
      <c r="F434" s="1" t="s">
        <v>380</v>
      </c>
      <c r="G434" s="1" t="s">
        <v>2291</v>
      </c>
      <c r="H434" s="1" t="s">
        <v>2292</v>
      </c>
      <c r="I434" s="1" t="s">
        <v>2293</v>
      </c>
      <c r="J434" s="1" t="s">
        <v>2294</v>
      </c>
    </row>
    <row r="435" spans="1:10" x14ac:dyDescent="0.25">
      <c r="A435" s="1" t="s">
        <v>2296</v>
      </c>
      <c r="B435" s="1" t="s">
        <v>2302</v>
      </c>
      <c r="C435" s="1"/>
      <c r="D435" s="1"/>
      <c r="E435" s="17">
        <v>0.10587830869714679</v>
      </c>
      <c r="F435" s="1" t="s">
        <v>2297</v>
      </c>
      <c r="G435" s="1" t="s">
        <v>2298</v>
      </c>
      <c r="H435" s="1" t="s">
        <v>2299</v>
      </c>
      <c r="I435" s="1" t="s">
        <v>2300</v>
      </c>
      <c r="J435" s="1" t="s">
        <v>2301</v>
      </c>
    </row>
    <row r="436" spans="1:10" x14ac:dyDescent="0.25">
      <c r="A436" s="1" t="s">
        <v>2303</v>
      </c>
      <c r="B436" s="1" t="s">
        <v>2308</v>
      </c>
      <c r="C436" s="1"/>
      <c r="D436" s="1"/>
      <c r="E436" s="17">
        <v>0.17661691542288557</v>
      </c>
      <c r="F436" s="1" t="s">
        <v>380</v>
      </c>
      <c r="G436" s="1" t="s">
        <v>2304</v>
      </c>
      <c r="H436" s="1" t="s">
        <v>2305</v>
      </c>
      <c r="I436" s="1" t="s">
        <v>2306</v>
      </c>
      <c r="J436" s="1" t="s">
        <v>2307</v>
      </c>
    </row>
    <row r="437" spans="1:10" x14ac:dyDescent="0.25">
      <c r="A437" s="1" t="s">
        <v>2309</v>
      </c>
      <c r="B437" s="1" t="s">
        <v>2315</v>
      </c>
      <c r="C437" s="1"/>
      <c r="D437" s="1"/>
      <c r="E437" s="17">
        <v>0.15523781733294426</v>
      </c>
      <c r="F437" s="1" t="s">
        <v>2310</v>
      </c>
      <c r="G437" s="1" t="s">
        <v>2311</v>
      </c>
      <c r="H437" s="1" t="s">
        <v>2312</v>
      </c>
      <c r="I437" s="1" t="s">
        <v>2313</v>
      </c>
      <c r="J437" s="1" t="s">
        <v>2314</v>
      </c>
    </row>
    <row r="438" spans="1:10" x14ac:dyDescent="0.25">
      <c r="A438" s="1" t="s">
        <v>2316</v>
      </c>
      <c r="B438" s="1" t="s">
        <v>2321</v>
      </c>
      <c r="C438" s="1"/>
      <c r="D438" s="1"/>
      <c r="E438" s="17">
        <v>7.8533451484271155E-2</v>
      </c>
      <c r="F438" s="1" t="s">
        <v>2317</v>
      </c>
      <c r="G438" s="1" t="s">
        <v>86</v>
      </c>
      <c r="H438" s="1" t="s">
        <v>2318</v>
      </c>
      <c r="I438" s="1" t="s">
        <v>2319</v>
      </c>
      <c r="J438" s="1" t="s">
        <v>2320</v>
      </c>
    </row>
    <row r="439" spans="1:10" x14ac:dyDescent="0.25">
      <c r="A439" s="1" t="s">
        <v>2322</v>
      </c>
      <c r="B439" s="1" t="s">
        <v>2325</v>
      </c>
      <c r="C439" s="1"/>
      <c r="D439" s="1"/>
      <c r="E439" s="17">
        <v>0.10508002783576896</v>
      </c>
      <c r="F439" s="1" t="s">
        <v>1250</v>
      </c>
      <c r="G439" s="1" t="s">
        <v>2323</v>
      </c>
      <c r="H439" s="1" t="s">
        <v>2324</v>
      </c>
      <c r="I439" s="1" t="s">
        <v>257</v>
      </c>
      <c r="J439" s="1" t="s">
        <v>1498</v>
      </c>
    </row>
    <row r="440" spans="1:10" x14ac:dyDescent="0.25">
      <c r="A440" s="1" t="s">
        <v>2326</v>
      </c>
      <c r="B440" s="1" t="s">
        <v>2330</v>
      </c>
      <c r="C440" s="1"/>
      <c r="D440" s="1"/>
      <c r="E440" s="17">
        <v>0.17162872154115585</v>
      </c>
      <c r="F440" s="1" t="s">
        <v>1190</v>
      </c>
      <c r="G440" s="1" t="s">
        <v>2327</v>
      </c>
      <c r="H440" s="1" t="s">
        <v>2328</v>
      </c>
      <c r="I440" s="1" t="s">
        <v>1327</v>
      </c>
      <c r="J440" s="1" t="s">
        <v>2329</v>
      </c>
    </row>
    <row r="441" spans="1:10" x14ac:dyDescent="0.25">
      <c r="A441" s="1" t="s">
        <v>2331</v>
      </c>
      <c r="B441" s="1" t="s">
        <v>2335</v>
      </c>
      <c r="C441" s="1"/>
      <c r="D441" s="1"/>
      <c r="E441" s="17">
        <v>8.2374768089053807E-2</v>
      </c>
      <c r="F441" s="1" t="s">
        <v>1853</v>
      </c>
      <c r="G441" s="1" t="s">
        <v>2332</v>
      </c>
      <c r="H441" s="1" t="s">
        <v>2333</v>
      </c>
      <c r="I441" s="1" t="s">
        <v>1327</v>
      </c>
      <c r="J441" s="1" t="s">
        <v>2334</v>
      </c>
    </row>
    <row r="442" spans="1:10" x14ac:dyDescent="0.25">
      <c r="A442" s="1" t="s">
        <v>2336</v>
      </c>
      <c r="B442" s="1" t="s">
        <v>2342</v>
      </c>
      <c r="C442" s="1"/>
      <c r="D442" s="1"/>
      <c r="E442" s="17">
        <v>0.11497515968772179</v>
      </c>
      <c r="F442" s="1" t="s">
        <v>2337</v>
      </c>
      <c r="G442" s="1" t="s">
        <v>2338</v>
      </c>
      <c r="H442" s="1" t="s">
        <v>2339</v>
      </c>
      <c r="I442" s="1" t="s">
        <v>2340</v>
      </c>
      <c r="J442" s="1" t="s">
        <v>2341</v>
      </c>
    </row>
    <row r="443" spans="1:10" x14ac:dyDescent="0.25">
      <c r="A443" s="1" t="s">
        <v>2343</v>
      </c>
      <c r="B443" s="1" t="s">
        <v>2348</v>
      </c>
      <c r="C443" s="1"/>
      <c r="D443" s="1"/>
      <c r="E443" s="17">
        <v>0.12643678160919541</v>
      </c>
      <c r="F443" s="1" t="s">
        <v>1853</v>
      </c>
      <c r="G443" s="1" t="s">
        <v>2344</v>
      </c>
      <c r="H443" s="1" t="s">
        <v>2345</v>
      </c>
      <c r="I443" s="1" t="s">
        <v>2346</v>
      </c>
      <c r="J443" s="1" t="s">
        <v>2347</v>
      </c>
    </row>
    <row r="444" spans="1:10" x14ac:dyDescent="0.25">
      <c r="A444" s="1" t="s">
        <v>2349</v>
      </c>
      <c r="B444" s="1" t="s">
        <v>2355</v>
      </c>
      <c r="C444" s="1"/>
      <c r="D444" s="1"/>
      <c r="E444" s="17">
        <v>0.10832383124287344</v>
      </c>
      <c r="F444" s="1" t="s">
        <v>2350</v>
      </c>
      <c r="G444" s="1" t="s">
        <v>2351</v>
      </c>
      <c r="H444" s="1" t="s">
        <v>2352</v>
      </c>
      <c r="I444" s="1" t="s">
        <v>2353</v>
      </c>
      <c r="J444" s="1" t="s">
        <v>2354</v>
      </c>
    </row>
    <row r="445" spans="1:10" x14ac:dyDescent="0.25">
      <c r="A445" s="1" t="s">
        <v>2356</v>
      </c>
      <c r="B445" s="1" t="s">
        <v>2361</v>
      </c>
      <c r="C445" s="1"/>
      <c r="D445" s="1"/>
      <c r="E445" s="17">
        <v>0.14681107099879662</v>
      </c>
      <c r="F445" s="1" t="s">
        <v>2024</v>
      </c>
      <c r="G445" s="1" t="s">
        <v>2357</v>
      </c>
      <c r="H445" s="1" t="s">
        <v>2358</v>
      </c>
      <c r="I445" s="1" t="s">
        <v>2359</v>
      </c>
      <c r="J445" s="1" t="s">
        <v>2360</v>
      </c>
    </row>
    <row r="446" spans="1:10" x14ac:dyDescent="0.25">
      <c r="A446" s="1" t="s">
        <v>2362</v>
      </c>
      <c r="B446" s="1" t="s">
        <v>2368</v>
      </c>
      <c r="C446" s="1"/>
      <c r="D446" s="1"/>
      <c r="E446" s="17">
        <v>0.10484581497797357</v>
      </c>
      <c r="F446" s="1" t="s">
        <v>2363</v>
      </c>
      <c r="G446" s="1" t="s">
        <v>2364</v>
      </c>
      <c r="H446" s="1" t="s">
        <v>2365</v>
      </c>
      <c r="I446" s="1" t="s">
        <v>2366</v>
      </c>
      <c r="J446" s="1" t="s">
        <v>2367</v>
      </c>
    </row>
    <row r="447" spans="1:10" x14ac:dyDescent="0.25">
      <c r="A447" s="1" t="s">
        <v>2369</v>
      </c>
      <c r="B447" s="1" t="s">
        <v>2374</v>
      </c>
      <c r="C447" s="1"/>
      <c r="D447" s="1"/>
      <c r="E447" s="17">
        <v>0.16214470284237725</v>
      </c>
      <c r="F447" s="1" t="s">
        <v>947</v>
      </c>
      <c r="G447" s="1" t="s">
        <v>2370</v>
      </c>
      <c r="H447" s="1" t="s">
        <v>2371</v>
      </c>
      <c r="I447" s="1" t="s">
        <v>2372</v>
      </c>
      <c r="J447" s="1" t="s">
        <v>2373</v>
      </c>
    </row>
    <row r="448" spans="1:10" x14ac:dyDescent="0.25">
      <c r="A448" s="1" t="s">
        <v>2375</v>
      </c>
      <c r="B448" s="1" t="s">
        <v>2379</v>
      </c>
      <c r="C448" s="1"/>
      <c r="D448" s="1"/>
      <c r="E448" s="17">
        <v>0.1196923076923077</v>
      </c>
      <c r="F448" s="1" t="s">
        <v>725</v>
      </c>
      <c r="G448" s="1" t="s">
        <v>2376</v>
      </c>
      <c r="H448" s="1" t="s">
        <v>2377</v>
      </c>
      <c r="I448" s="1" t="s">
        <v>135</v>
      </c>
      <c r="J448" s="1" t="s">
        <v>2378</v>
      </c>
    </row>
    <row r="449" spans="1:10" x14ac:dyDescent="0.25">
      <c r="A449" s="1" t="s">
        <v>2380</v>
      </c>
      <c r="B449" s="1" t="s">
        <v>2383</v>
      </c>
      <c r="C449" s="1"/>
      <c r="D449" s="1"/>
      <c r="E449" s="17">
        <v>0.11331269349845201</v>
      </c>
      <c r="F449" s="1" t="s">
        <v>2</v>
      </c>
      <c r="G449" s="1" t="s">
        <v>2381</v>
      </c>
      <c r="H449" s="1" t="s">
        <v>2382</v>
      </c>
      <c r="I449" s="1" t="s">
        <v>135</v>
      </c>
      <c r="J449" s="1" t="s">
        <v>2378</v>
      </c>
    </row>
    <row r="450" spans="1:10" x14ac:dyDescent="0.25">
      <c r="A450" s="1" t="s">
        <v>2384</v>
      </c>
      <c r="B450" s="1" t="s">
        <v>2389</v>
      </c>
      <c r="C450" s="1"/>
      <c r="D450" s="1"/>
      <c r="E450" s="17">
        <v>0.12482065997130559</v>
      </c>
      <c r="F450" s="1" t="s">
        <v>884</v>
      </c>
      <c r="G450" s="1" t="s">
        <v>2385</v>
      </c>
      <c r="H450" s="1" t="s">
        <v>2386</v>
      </c>
      <c r="I450" s="1" t="s">
        <v>2387</v>
      </c>
      <c r="J450" s="1" t="s">
        <v>2388</v>
      </c>
    </row>
    <row r="451" spans="1:10" x14ac:dyDescent="0.25">
      <c r="A451" s="1" t="s">
        <v>2390</v>
      </c>
      <c r="B451" s="1" t="s">
        <v>2394</v>
      </c>
      <c r="C451" s="1"/>
      <c r="D451" s="1"/>
      <c r="E451" s="17">
        <v>0.12449186991869919</v>
      </c>
      <c r="F451" s="1" t="s">
        <v>2391</v>
      </c>
      <c r="G451" s="1" t="s">
        <v>2392</v>
      </c>
      <c r="H451" s="1" t="s">
        <v>2393</v>
      </c>
      <c r="I451" s="1" t="s">
        <v>135</v>
      </c>
      <c r="J451" s="1" t="s">
        <v>2378</v>
      </c>
    </row>
    <row r="452" spans="1:10" x14ac:dyDescent="0.25">
      <c r="A452" s="1" t="s">
        <v>2395</v>
      </c>
      <c r="B452" s="1" t="s">
        <v>2400</v>
      </c>
      <c r="C452" s="1"/>
      <c r="D452" s="1"/>
      <c r="E452" s="17">
        <v>0.15350877192982457</v>
      </c>
      <c r="F452" s="1" t="s">
        <v>8</v>
      </c>
      <c r="G452" s="1" t="s">
        <v>2396</v>
      </c>
      <c r="H452" s="1" t="s">
        <v>2397</v>
      </c>
      <c r="I452" s="1" t="s">
        <v>2398</v>
      </c>
      <c r="J452" s="1" t="s">
        <v>2399</v>
      </c>
    </row>
    <row r="453" spans="1:10" x14ac:dyDescent="0.25">
      <c r="A453" s="1" t="s">
        <v>2401</v>
      </c>
      <c r="B453" s="1" t="s">
        <v>2406</v>
      </c>
      <c r="C453" s="1"/>
      <c r="D453" s="1"/>
      <c r="E453" s="17">
        <v>0.16412971542025148</v>
      </c>
      <c r="F453" s="1" t="s">
        <v>484</v>
      </c>
      <c r="G453" s="1" t="s">
        <v>2402</v>
      </c>
      <c r="H453" s="1" t="s">
        <v>2403</v>
      </c>
      <c r="I453" s="1" t="s">
        <v>2404</v>
      </c>
      <c r="J453" s="1" t="s">
        <v>2405</v>
      </c>
    </row>
    <row r="454" spans="1:10" x14ac:dyDescent="0.25">
      <c r="A454" s="1" t="s">
        <v>2407</v>
      </c>
      <c r="B454" s="1" t="s">
        <v>2410</v>
      </c>
      <c r="C454" s="1"/>
      <c r="D454" s="1"/>
      <c r="E454" s="17">
        <v>0.14022988505747128</v>
      </c>
      <c r="F454" s="1" t="s">
        <v>1363</v>
      </c>
      <c r="G454" s="1" t="s">
        <v>2408</v>
      </c>
      <c r="H454" s="1" t="s">
        <v>2409</v>
      </c>
      <c r="I454" s="1" t="s">
        <v>2398</v>
      </c>
      <c r="J454" s="1" t="s">
        <v>2399</v>
      </c>
    </row>
    <row r="455" spans="1:10" x14ac:dyDescent="0.25">
      <c r="A455" s="1" t="s">
        <v>2411</v>
      </c>
      <c r="B455" s="1" t="s">
        <v>2416</v>
      </c>
      <c r="C455" s="1"/>
      <c r="D455" s="1"/>
      <c r="E455" s="17">
        <v>0.14842767295597484</v>
      </c>
      <c r="F455" s="1" t="s">
        <v>884</v>
      </c>
      <c r="G455" s="1" t="s">
        <v>2412</v>
      </c>
      <c r="H455" s="1" t="s">
        <v>2413</v>
      </c>
      <c r="I455" s="1" t="s">
        <v>2414</v>
      </c>
      <c r="J455" s="1" t="s">
        <v>2415</v>
      </c>
    </row>
    <row r="456" spans="1:10" x14ac:dyDescent="0.25">
      <c r="A456" s="1" t="s">
        <v>2417</v>
      </c>
      <c r="B456" s="1" t="s">
        <v>2423</v>
      </c>
      <c r="C456" s="1"/>
      <c r="D456" s="1"/>
      <c r="E456" s="17">
        <v>0.14905362776025236</v>
      </c>
      <c r="F456" s="1" t="s">
        <v>2418</v>
      </c>
      <c r="G456" s="1" t="s">
        <v>2419</v>
      </c>
      <c r="H456" s="1" t="s">
        <v>2420</v>
      </c>
      <c r="I456" s="1" t="s">
        <v>2421</v>
      </c>
      <c r="J456" s="1" t="s">
        <v>2422</v>
      </c>
    </row>
    <row r="457" spans="1:10" x14ac:dyDescent="0.25">
      <c r="A457" s="1" t="s">
        <v>2424</v>
      </c>
      <c r="B457" s="1" t="s">
        <v>2428</v>
      </c>
      <c r="C457" s="1"/>
      <c r="D457" s="1"/>
      <c r="E457" s="17">
        <v>0.10300941270051704</v>
      </c>
      <c r="F457" s="1" t="s">
        <v>8</v>
      </c>
      <c r="G457" s="1" t="s">
        <v>2425</v>
      </c>
      <c r="H457" s="1" t="s">
        <v>2426</v>
      </c>
      <c r="I457" s="1" t="s">
        <v>18</v>
      </c>
      <c r="J457" s="1" t="s">
        <v>2427</v>
      </c>
    </row>
    <row r="458" spans="1:10" x14ac:dyDescent="0.25">
      <c r="A458" s="1" t="s">
        <v>2429</v>
      </c>
      <c r="B458" s="1" t="s">
        <v>2434</v>
      </c>
      <c r="C458" s="1"/>
      <c r="D458" s="1"/>
      <c r="E458" s="17">
        <v>0.11361200428724544</v>
      </c>
      <c r="F458" s="1" t="s">
        <v>1026</v>
      </c>
      <c r="G458" s="1" t="s">
        <v>2430</v>
      </c>
      <c r="H458" s="1" t="s">
        <v>2431</v>
      </c>
      <c r="I458" s="1" t="s">
        <v>2432</v>
      </c>
      <c r="J458" s="1" t="s">
        <v>2433</v>
      </c>
    </row>
    <row r="459" spans="1:10" x14ac:dyDescent="0.25">
      <c r="A459" s="1" t="s">
        <v>2435</v>
      </c>
      <c r="B459" s="1" t="s">
        <v>2440</v>
      </c>
      <c r="C459" s="1"/>
      <c r="D459" s="1"/>
      <c r="E459" s="17">
        <v>9.0365448504983389E-2</v>
      </c>
      <c r="F459" s="1" t="s">
        <v>1614</v>
      </c>
      <c r="G459" s="1" t="s">
        <v>2436</v>
      </c>
      <c r="H459" s="1" t="s">
        <v>2437</v>
      </c>
      <c r="I459" s="1" t="s">
        <v>2438</v>
      </c>
      <c r="J459" s="1" t="s">
        <v>2439</v>
      </c>
    </row>
    <row r="460" spans="1:10" x14ac:dyDescent="0.25">
      <c r="A460" s="1" t="s">
        <v>2441</v>
      </c>
      <c r="B460" s="1" t="s">
        <v>2445</v>
      </c>
      <c r="C460" s="1"/>
      <c r="D460" s="1"/>
      <c r="E460" s="17">
        <v>6.0011883541295309E-2</v>
      </c>
      <c r="F460" s="1" t="s">
        <v>1026</v>
      </c>
      <c r="G460" s="1" t="s">
        <v>1913</v>
      </c>
      <c r="H460" s="1" t="s">
        <v>2442</v>
      </c>
      <c r="I460" s="1" t="s">
        <v>2443</v>
      </c>
      <c r="J460" s="1" t="s">
        <v>2444</v>
      </c>
    </row>
    <row r="461" spans="1:10" x14ac:dyDescent="0.25">
      <c r="A461" s="1" t="s">
        <v>2446</v>
      </c>
      <c r="B461" s="1" t="s">
        <v>2451</v>
      </c>
      <c r="C461" s="1"/>
      <c r="D461" s="1"/>
      <c r="E461" s="17">
        <v>0.13133832086450539</v>
      </c>
      <c r="F461" s="1" t="s">
        <v>1134</v>
      </c>
      <c r="G461" s="1" t="s">
        <v>2447</v>
      </c>
      <c r="H461" s="1" t="s">
        <v>2448</v>
      </c>
      <c r="I461" s="1" t="s">
        <v>2449</v>
      </c>
      <c r="J461" s="1" t="s">
        <v>2450</v>
      </c>
    </row>
    <row r="462" spans="1:10" x14ac:dyDescent="0.25">
      <c r="A462" s="1" t="s">
        <v>2452</v>
      </c>
      <c r="B462" s="1" t="s">
        <v>2455</v>
      </c>
      <c r="C462" s="1"/>
      <c r="D462" s="1"/>
      <c r="E462" s="17">
        <v>0.16027475672581568</v>
      </c>
      <c r="F462" s="1" t="s">
        <v>1134</v>
      </c>
      <c r="G462" s="1" t="s">
        <v>2453</v>
      </c>
      <c r="H462" s="1" t="s">
        <v>2454</v>
      </c>
      <c r="I462" s="1" t="s">
        <v>115</v>
      </c>
      <c r="J462" s="1" t="s">
        <v>116</v>
      </c>
    </row>
    <row r="463" spans="1:10" x14ac:dyDescent="0.25">
      <c r="A463" s="1" t="s">
        <v>2456</v>
      </c>
      <c r="B463" s="1" t="s">
        <v>2459</v>
      </c>
      <c r="C463" s="1"/>
      <c r="D463" s="1"/>
      <c r="E463" s="17">
        <v>8.1875993640699529E-2</v>
      </c>
      <c r="F463" s="1" t="s">
        <v>1026</v>
      </c>
      <c r="G463" s="1" t="s">
        <v>2457</v>
      </c>
      <c r="H463" s="1" t="s">
        <v>2458</v>
      </c>
      <c r="I463" s="1" t="s">
        <v>2007</v>
      </c>
      <c r="J463" s="1" t="s">
        <v>2008</v>
      </c>
    </row>
    <row r="464" spans="1:10" x14ac:dyDescent="0.25">
      <c r="A464" s="1" t="s">
        <v>2460</v>
      </c>
      <c r="B464" s="1" t="s">
        <v>2464</v>
      </c>
      <c r="C464" s="1"/>
      <c r="D464" s="1"/>
      <c r="E464" s="17">
        <v>0.19667943805874841</v>
      </c>
      <c r="F464" s="1" t="s">
        <v>725</v>
      </c>
      <c r="G464" s="1" t="s">
        <v>491</v>
      </c>
      <c r="H464" s="1" t="s">
        <v>2461</v>
      </c>
      <c r="I464" s="1" t="s">
        <v>2462</v>
      </c>
      <c r="J464" s="1" t="s">
        <v>2463</v>
      </c>
    </row>
    <row r="465" spans="1:10" x14ac:dyDescent="0.25">
      <c r="A465" s="1" t="s">
        <v>2465</v>
      </c>
      <c r="B465" s="1" t="s">
        <v>2470</v>
      </c>
      <c r="C465" s="1"/>
      <c r="D465" s="1"/>
      <c r="E465" s="17">
        <v>0.11021505376344086</v>
      </c>
      <c r="F465" s="1" t="s">
        <v>2466</v>
      </c>
      <c r="G465" s="1" t="s">
        <v>1231</v>
      </c>
      <c r="H465" s="1" t="s">
        <v>2467</v>
      </c>
      <c r="I465" s="1" t="s">
        <v>2468</v>
      </c>
      <c r="J465" s="1" t="s">
        <v>2469</v>
      </c>
    </row>
    <row r="466" spans="1:10" x14ac:dyDescent="0.25">
      <c r="A466" s="1" t="s">
        <v>2471</v>
      </c>
      <c r="B466" s="1" t="s">
        <v>2476</v>
      </c>
      <c r="C466" s="1"/>
      <c r="D466" s="1"/>
      <c r="E466" s="17">
        <v>0.11764705882352941</v>
      </c>
      <c r="F466" s="1" t="s">
        <v>200</v>
      </c>
      <c r="G466" s="1" t="s">
        <v>2472</v>
      </c>
      <c r="H466" s="1" t="s">
        <v>2473</v>
      </c>
      <c r="I466" s="1" t="s">
        <v>2474</v>
      </c>
      <c r="J466" s="1" t="s">
        <v>2475</v>
      </c>
    </row>
    <row r="467" spans="1:10" x14ac:dyDescent="0.25">
      <c r="A467" s="1" t="s">
        <v>2477</v>
      </c>
      <c r="B467" s="1" t="s">
        <v>2480</v>
      </c>
      <c r="C467" s="1"/>
      <c r="D467" s="1"/>
      <c r="E467" s="17">
        <v>6.7491563554555684E-2</v>
      </c>
      <c r="F467" s="1" t="s">
        <v>357</v>
      </c>
      <c r="G467" s="1" t="s">
        <v>539</v>
      </c>
      <c r="H467" s="1" t="s">
        <v>2478</v>
      </c>
      <c r="I467" s="1" t="s">
        <v>2479</v>
      </c>
      <c r="J467" s="1" t="s">
        <v>2015</v>
      </c>
    </row>
    <row r="468" spans="1:10" x14ac:dyDescent="0.25">
      <c r="A468" s="1" t="s">
        <v>2481</v>
      </c>
      <c r="B468" s="1" t="s">
        <v>2484</v>
      </c>
      <c r="C468" s="1"/>
      <c r="D468" s="1"/>
      <c r="E468" s="17">
        <v>5.5609756097560976E-2</v>
      </c>
      <c r="F468" s="1" t="s">
        <v>1403</v>
      </c>
      <c r="G468" s="1" t="s">
        <v>2482</v>
      </c>
      <c r="H468" s="1" t="s">
        <v>2483</v>
      </c>
      <c r="I468" s="1" t="s">
        <v>1015</v>
      </c>
      <c r="J468" s="1" t="s">
        <v>1016</v>
      </c>
    </row>
    <row r="469" spans="1:10" x14ac:dyDescent="0.25">
      <c r="A469" s="1" t="s">
        <v>2485</v>
      </c>
      <c r="B469" s="1" t="s">
        <v>2491</v>
      </c>
      <c r="C469" s="1"/>
      <c r="D469" s="1"/>
      <c r="E469" s="17">
        <v>7.7227722772277227E-2</v>
      </c>
      <c r="F469" s="1" t="s">
        <v>2486</v>
      </c>
      <c r="G469" s="1" t="s">
        <v>2487</v>
      </c>
      <c r="H469" s="1" t="s">
        <v>2488</v>
      </c>
      <c r="I469" s="1" t="s">
        <v>2489</v>
      </c>
      <c r="J469" s="1" t="s">
        <v>2490</v>
      </c>
    </row>
    <row r="470" spans="1:10" x14ac:dyDescent="0.25">
      <c r="A470" s="1" t="s">
        <v>2492</v>
      </c>
      <c r="B470" s="1" t="s">
        <v>2497</v>
      </c>
      <c r="C470" s="1"/>
      <c r="D470" s="1"/>
      <c r="E470" s="17">
        <v>5.7844243792325056E-2</v>
      </c>
      <c r="F470" s="1" t="s">
        <v>380</v>
      </c>
      <c r="G470" s="1" t="s">
        <v>2493</v>
      </c>
      <c r="H470" s="1" t="s">
        <v>2494</v>
      </c>
      <c r="I470" s="1" t="s">
        <v>2495</v>
      </c>
      <c r="J470" s="1" t="s">
        <v>2496</v>
      </c>
    </row>
    <row r="471" spans="1:10" x14ac:dyDescent="0.25">
      <c r="A471" s="1" t="s">
        <v>2498</v>
      </c>
      <c r="B471" s="1" t="s">
        <v>2501</v>
      </c>
      <c r="C471" s="1"/>
      <c r="D471" s="1"/>
      <c r="E471" s="17">
        <v>6.1213720316622693E-2</v>
      </c>
      <c r="F471" s="1" t="s">
        <v>2499</v>
      </c>
      <c r="G471" s="1" t="s">
        <v>874</v>
      </c>
      <c r="H471" s="1" t="s">
        <v>2500</v>
      </c>
      <c r="I471" s="1" t="s">
        <v>31</v>
      </c>
      <c r="J471" s="1" t="s">
        <v>1482</v>
      </c>
    </row>
    <row r="472" spans="1:10" x14ac:dyDescent="0.25">
      <c r="A472" s="1" t="s">
        <v>2502</v>
      </c>
      <c r="B472" s="1" t="s">
        <v>2508</v>
      </c>
      <c r="C472" s="1"/>
      <c r="D472" s="1"/>
      <c r="E472" s="17">
        <v>0.18292682926829268</v>
      </c>
      <c r="F472" s="1" t="s">
        <v>2503</v>
      </c>
      <c r="G472" s="1" t="s">
        <v>2504</v>
      </c>
      <c r="H472" s="1" t="s">
        <v>2505</v>
      </c>
      <c r="I472" s="1" t="s">
        <v>2506</v>
      </c>
      <c r="J472" s="1" t="s">
        <v>2507</v>
      </c>
    </row>
    <row r="473" spans="1:10" x14ac:dyDescent="0.25">
      <c r="A473" s="1" t="s">
        <v>2509</v>
      </c>
      <c r="B473" s="1" t="s">
        <v>2515</v>
      </c>
      <c r="C473" s="1"/>
      <c r="D473" s="1"/>
      <c r="E473" s="17">
        <v>5.1773729626078617E-2</v>
      </c>
      <c r="F473" s="1" t="s">
        <v>2510</v>
      </c>
      <c r="G473" s="1" t="s">
        <v>2511</v>
      </c>
      <c r="H473" s="1" t="s">
        <v>2512</v>
      </c>
      <c r="I473" s="1" t="s">
        <v>2513</v>
      </c>
      <c r="J473" s="1" t="s">
        <v>2514</v>
      </c>
    </row>
    <row r="474" spans="1:10" x14ac:dyDescent="0.25">
      <c r="A474" s="1" t="s">
        <v>2516</v>
      </c>
      <c r="B474" s="1" t="s">
        <v>2521</v>
      </c>
      <c r="C474" s="1"/>
      <c r="D474" s="1"/>
      <c r="E474" s="17">
        <v>9.1710758377425039E-2</v>
      </c>
      <c r="F474" s="1" t="s">
        <v>896</v>
      </c>
      <c r="G474" s="1" t="s">
        <v>2517</v>
      </c>
      <c r="H474" s="1" t="s">
        <v>2518</v>
      </c>
      <c r="I474" s="1" t="s">
        <v>2519</v>
      </c>
      <c r="J474" s="1" t="s">
        <v>2520</v>
      </c>
    </row>
    <row r="475" spans="1:10" x14ac:dyDescent="0.25">
      <c r="A475" s="1" t="s">
        <v>2522</v>
      </c>
      <c r="B475" s="1" t="s">
        <v>2528</v>
      </c>
      <c r="C475" s="1"/>
      <c r="D475" s="1"/>
      <c r="E475" s="17">
        <v>7.9779917469050887E-2</v>
      </c>
      <c r="F475" s="1" t="s">
        <v>2523</v>
      </c>
      <c r="G475" s="1" t="s">
        <v>2524</v>
      </c>
      <c r="H475" s="1" t="s">
        <v>2525</v>
      </c>
      <c r="I475" s="1" t="s">
        <v>2526</v>
      </c>
      <c r="J475" s="1" t="s">
        <v>2527</v>
      </c>
    </row>
    <row r="476" spans="1:10" x14ac:dyDescent="0.25">
      <c r="A476" s="1" t="s">
        <v>2529</v>
      </c>
      <c r="B476" s="1" t="s">
        <v>2532</v>
      </c>
      <c r="C476" s="1"/>
      <c r="D476" s="1"/>
      <c r="E476" s="17">
        <v>6.8027210884353748E-2</v>
      </c>
      <c r="F476" s="1" t="s">
        <v>112</v>
      </c>
      <c r="G476" s="1" t="s">
        <v>2530</v>
      </c>
      <c r="H476" s="1" t="s">
        <v>2531</v>
      </c>
      <c r="I476" s="1" t="s">
        <v>1202</v>
      </c>
      <c r="J476" s="1" t="s">
        <v>1203</v>
      </c>
    </row>
    <row r="477" spans="1:10" x14ac:dyDescent="0.25">
      <c r="A477" s="1" t="s">
        <v>2533</v>
      </c>
      <c r="B477" s="1" t="s">
        <v>2539</v>
      </c>
      <c r="C477" s="1"/>
      <c r="D477" s="1"/>
      <c r="E477" s="17">
        <v>7.6765609007164795E-2</v>
      </c>
      <c r="F477" s="1" t="s">
        <v>2534</v>
      </c>
      <c r="G477" s="1" t="s">
        <v>2535</v>
      </c>
      <c r="H477" s="1" t="s">
        <v>2536</v>
      </c>
      <c r="I477" s="1" t="s">
        <v>2537</v>
      </c>
      <c r="J477" s="1" t="s">
        <v>2538</v>
      </c>
    </row>
    <row r="478" spans="1:10" x14ac:dyDescent="0.25">
      <c r="A478" s="1" t="s">
        <v>2540</v>
      </c>
      <c r="B478" s="1" t="s">
        <v>2379</v>
      </c>
      <c r="C478" s="1"/>
      <c r="D478" s="1"/>
      <c r="E478" s="17">
        <v>7.6923076923076927E-2</v>
      </c>
      <c r="F478" s="1" t="s">
        <v>380</v>
      </c>
      <c r="G478" s="1" t="s">
        <v>2541</v>
      </c>
      <c r="H478" s="1" t="s">
        <v>2542</v>
      </c>
      <c r="I478" s="1" t="s">
        <v>1202</v>
      </c>
      <c r="J478" s="1" t="s">
        <v>1203</v>
      </c>
    </row>
    <row r="479" spans="1:10" x14ac:dyDescent="0.25">
      <c r="A479" s="1" t="s">
        <v>2543</v>
      </c>
      <c r="B479" s="1" t="s">
        <v>2548</v>
      </c>
      <c r="C479" s="1"/>
      <c r="D479" s="1"/>
      <c r="E479" s="17">
        <v>8.6982074640023513E-2</v>
      </c>
      <c r="F479" s="1" t="s">
        <v>1935</v>
      </c>
      <c r="G479" s="1" t="s">
        <v>2544</v>
      </c>
      <c r="H479" s="1" t="s">
        <v>2545</v>
      </c>
      <c r="I479" s="1" t="s">
        <v>2546</v>
      </c>
      <c r="J479" s="1" t="s">
        <v>2547</v>
      </c>
    </row>
    <row r="480" spans="1:10" x14ac:dyDescent="0.25">
      <c r="A480" s="1" t="s">
        <v>2549</v>
      </c>
      <c r="B480" s="1" t="s">
        <v>2551</v>
      </c>
      <c r="C480" s="1"/>
      <c r="D480" s="1"/>
      <c r="E480" s="17">
        <v>0.11854402361042794</v>
      </c>
      <c r="F480" s="1" t="s">
        <v>422</v>
      </c>
      <c r="G480" s="1" t="s">
        <v>975</v>
      </c>
      <c r="H480" s="1" t="s">
        <v>2550</v>
      </c>
      <c r="I480" s="1" t="s">
        <v>1208</v>
      </c>
      <c r="J480" s="1" t="s">
        <v>1209</v>
      </c>
    </row>
    <row r="481" spans="1:10" x14ac:dyDescent="0.25">
      <c r="A481" s="1" t="s">
        <v>2552</v>
      </c>
      <c r="B481" s="1" t="s">
        <v>2557</v>
      </c>
      <c r="C481" s="1"/>
      <c r="D481" s="1"/>
      <c r="E481" s="17">
        <v>6.8672602599529217E-2</v>
      </c>
      <c r="F481" s="1" t="s">
        <v>200</v>
      </c>
      <c r="G481" s="1" t="s">
        <v>2553</v>
      </c>
      <c r="H481" s="1" t="s">
        <v>2554</v>
      </c>
      <c r="I481" s="1" t="s">
        <v>2555</v>
      </c>
      <c r="J481" s="1" t="s">
        <v>2556</v>
      </c>
    </row>
    <row r="482" spans="1:10" x14ac:dyDescent="0.25">
      <c r="A482" s="1" t="s">
        <v>2558</v>
      </c>
      <c r="B482" s="1" t="s">
        <v>2563</v>
      </c>
      <c r="C482" s="1"/>
      <c r="D482" s="1"/>
      <c r="E482" s="17">
        <v>6.0539752005835154E-2</v>
      </c>
      <c r="F482" s="1" t="s">
        <v>293</v>
      </c>
      <c r="G482" s="1" t="s">
        <v>2559</v>
      </c>
      <c r="H482" s="1" t="s">
        <v>2560</v>
      </c>
      <c r="I482" s="1" t="s">
        <v>2561</v>
      </c>
      <c r="J482" s="1" t="s">
        <v>2562</v>
      </c>
    </row>
    <row r="483" spans="1:10" x14ac:dyDescent="0.25">
      <c r="A483" s="1" t="s">
        <v>2564</v>
      </c>
      <c r="B483" s="1" t="s">
        <v>2569</v>
      </c>
      <c r="C483" s="1"/>
      <c r="D483" s="1"/>
      <c r="E483" s="17">
        <v>6.5217391304347824E-2</v>
      </c>
      <c r="F483" s="1" t="s">
        <v>1342</v>
      </c>
      <c r="G483" s="1" t="s">
        <v>2565</v>
      </c>
      <c r="H483" s="1" t="s">
        <v>2566</v>
      </c>
      <c r="I483" s="1" t="s">
        <v>2567</v>
      </c>
      <c r="J483" s="1" t="s">
        <v>2568</v>
      </c>
    </row>
    <row r="484" spans="1:10" x14ac:dyDescent="0.25">
      <c r="A484" s="1" t="s">
        <v>2570</v>
      </c>
      <c r="B484" s="1" t="s">
        <v>2574</v>
      </c>
      <c r="C484" s="1"/>
      <c r="D484" s="1"/>
      <c r="E484" s="17">
        <v>0.10412573673870335</v>
      </c>
      <c r="F484" s="1" t="s">
        <v>2571</v>
      </c>
      <c r="G484" s="1" t="s">
        <v>2572</v>
      </c>
      <c r="H484" s="1" t="s">
        <v>2573</v>
      </c>
      <c r="I484" s="1" t="s">
        <v>1674</v>
      </c>
      <c r="J484" s="1" t="s">
        <v>1675</v>
      </c>
    </row>
    <row r="485" spans="1:10" x14ac:dyDescent="0.25">
      <c r="A485" s="1" t="s">
        <v>2575</v>
      </c>
      <c r="B485" s="1" t="s">
        <v>2581</v>
      </c>
      <c r="C485" s="1"/>
      <c r="D485" s="1"/>
      <c r="E485" s="17">
        <v>0.12866817155756208</v>
      </c>
      <c r="F485" s="1" t="s">
        <v>2576</v>
      </c>
      <c r="G485" s="1" t="s">
        <v>2577</v>
      </c>
      <c r="H485" s="1" t="s">
        <v>2578</v>
      </c>
      <c r="I485" s="1" t="s">
        <v>2579</v>
      </c>
      <c r="J485" s="1" t="s">
        <v>2580</v>
      </c>
    </row>
    <row r="486" spans="1:10" x14ac:dyDescent="0.25">
      <c r="A486" s="1" t="s">
        <v>2582</v>
      </c>
      <c r="B486" s="1" t="s">
        <v>2586</v>
      </c>
      <c r="C486" s="1"/>
      <c r="D486" s="1"/>
      <c r="E486" s="17">
        <v>0.12856150104239056</v>
      </c>
      <c r="F486" s="1" t="s">
        <v>380</v>
      </c>
      <c r="G486" s="1" t="s">
        <v>2583</v>
      </c>
      <c r="H486" s="1" t="s">
        <v>2584</v>
      </c>
      <c r="I486" s="1" t="s">
        <v>800</v>
      </c>
      <c r="J486" s="1" t="s">
        <v>2585</v>
      </c>
    </row>
    <row r="487" spans="1:10" x14ac:dyDescent="0.25">
      <c r="A487" s="1" t="s">
        <v>2587</v>
      </c>
      <c r="B487" s="1" t="s">
        <v>2592</v>
      </c>
      <c r="C487" s="1"/>
      <c r="D487" s="1"/>
      <c r="E487" s="17">
        <v>8.1250000000000003E-2</v>
      </c>
      <c r="F487" s="1" t="s">
        <v>1458</v>
      </c>
      <c r="G487" s="1" t="s">
        <v>2588</v>
      </c>
      <c r="H487" s="1" t="s">
        <v>2589</v>
      </c>
      <c r="I487" s="1" t="s">
        <v>2590</v>
      </c>
      <c r="J487" s="1" t="s">
        <v>2591</v>
      </c>
    </row>
    <row r="488" spans="1:10" x14ac:dyDescent="0.25">
      <c r="A488" s="1" t="s">
        <v>2593</v>
      </c>
      <c r="B488" s="1" t="s">
        <v>2597</v>
      </c>
      <c r="C488" s="1"/>
      <c r="D488" s="1"/>
      <c r="E488" s="17">
        <v>0.10352075669994745</v>
      </c>
      <c r="F488" s="1" t="s">
        <v>35</v>
      </c>
      <c r="G488" s="1" t="s">
        <v>2594</v>
      </c>
      <c r="H488" s="1" t="s">
        <v>2595</v>
      </c>
      <c r="I488" s="1" t="s">
        <v>474</v>
      </c>
      <c r="J488" s="1" t="s">
        <v>2596</v>
      </c>
    </row>
    <row r="489" spans="1:10" x14ac:dyDescent="0.25">
      <c r="A489" s="1" t="s">
        <v>2598</v>
      </c>
      <c r="B489" s="1" t="s">
        <v>2601</v>
      </c>
      <c r="C489" s="1"/>
      <c r="D489" s="1"/>
      <c r="E489" s="17">
        <v>0.10793308148947653</v>
      </c>
      <c r="F489" s="1" t="s">
        <v>1050</v>
      </c>
      <c r="G489" s="1" t="s">
        <v>2599</v>
      </c>
      <c r="H489" s="1" t="s">
        <v>2600</v>
      </c>
      <c r="I489" s="1" t="s">
        <v>1393</v>
      </c>
      <c r="J489" s="1" t="s">
        <v>1394</v>
      </c>
    </row>
    <row r="490" spans="1:10" x14ac:dyDescent="0.25">
      <c r="A490" s="1" t="s">
        <v>2602</v>
      </c>
      <c r="B490" s="1" t="s">
        <v>2607</v>
      </c>
      <c r="C490" s="1"/>
      <c r="D490" s="1"/>
      <c r="E490" s="17">
        <v>9.5719844357976661E-2</v>
      </c>
      <c r="F490" s="1" t="s">
        <v>1179</v>
      </c>
      <c r="G490" s="1" t="s">
        <v>2603</v>
      </c>
      <c r="H490" s="1" t="s">
        <v>2604</v>
      </c>
      <c r="I490" s="1" t="s">
        <v>2605</v>
      </c>
      <c r="J490" s="1" t="s">
        <v>2606</v>
      </c>
    </row>
    <row r="491" spans="1:10" x14ac:dyDescent="0.25">
      <c r="A491" s="1" t="s">
        <v>2608</v>
      </c>
      <c r="B491" s="1" t="s">
        <v>2614</v>
      </c>
      <c r="C491" s="1"/>
      <c r="D491" s="1"/>
      <c r="E491" s="17">
        <v>9.2970984879444218E-2</v>
      </c>
      <c r="F491" s="1" t="s">
        <v>2609</v>
      </c>
      <c r="G491" s="1" t="s">
        <v>2610</v>
      </c>
      <c r="H491" s="1" t="s">
        <v>2611</v>
      </c>
      <c r="I491" s="1" t="s">
        <v>2612</v>
      </c>
      <c r="J491" s="1" t="s">
        <v>2613</v>
      </c>
    </row>
    <row r="492" spans="1:10" x14ac:dyDescent="0.25">
      <c r="A492" s="1" t="s">
        <v>2615</v>
      </c>
      <c r="B492" s="1" t="s">
        <v>2621</v>
      </c>
      <c r="C492" s="1"/>
      <c r="D492" s="1"/>
      <c r="E492" s="17">
        <v>0.1465863453815261</v>
      </c>
      <c r="F492" s="1" t="s">
        <v>2616</v>
      </c>
      <c r="G492" s="1" t="s">
        <v>2617</v>
      </c>
      <c r="H492" s="1" t="s">
        <v>2618</v>
      </c>
      <c r="I492" s="1" t="s">
        <v>2619</v>
      </c>
      <c r="J492" s="1" t="s">
        <v>2620</v>
      </c>
    </row>
    <row r="493" spans="1:10" x14ac:dyDescent="0.25">
      <c r="A493" s="1" t="s">
        <v>2622</v>
      </c>
      <c r="B493" s="1" t="s">
        <v>2626</v>
      </c>
      <c r="C493" s="1"/>
      <c r="D493" s="1"/>
      <c r="E493" s="17">
        <v>0.13177339901477833</v>
      </c>
      <c r="F493" s="1" t="s">
        <v>884</v>
      </c>
      <c r="G493" s="1" t="s">
        <v>2623</v>
      </c>
      <c r="H493" s="1" t="s">
        <v>2624</v>
      </c>
      <c r="I493" s="1" t="s">
        <v>2625</v>
      </c>
      <c r="J493" s="1" t="s">
        <v>1826</v>
      </c>
    </row>
    <row r="494" spans="1:10" x14ac:dyDescent="0.25">
      <c r="A494" s="1" t="s">
        <v>2627</v>
      </c>
      <c r="B494" s="1" t="s">
        <v>2632</v>
      </c>
      <c r="C494" s="1"/>
      <c r="D494" s="1"/>
      <c r="E494" s="17">
        <v>0.10614208887630909</v>
      </c>
      <c r="F494" s="1" t="s">
        <v>380</v>
      </c>
      <c r="G494" s="1" t="s">
        <v>2628</v>
      </c>
      <c r="H494" s="1" t="s">
        <v>2629</v>
      </c>
      <c r="I494" s="1" t="s">
        <v>2630</v>
      </c>
      <c r="J494" s="1" t="s">
        <v>2631</v>
      </c>
    </row>
    <row r="495" spans="1:10" x14ac:dyDescent="0.25">
      <c r="A495" s="1" t="s">
        <v>2633</v>
      </c>
      <c r="B495" s="1" t="s">
        <v>2636</v>
      </c>
      <c r="C495" s="1"/>
      <c r="D495" s="1"/>
      <c r="E495" s="17">
        <v>0.12992125984251968</v>
      </c>
      <c r="F495" s="1" t="s">
        <v>357</v>
      </c>
      <c r="G495" s="1" t="s">
        <v>2634</v>
      </c>
      <c r="H495" s="1" t="s">
        <v>2635</v>
      </c>
      <c r="I495" s="1" t="s">
        <v>45</v>
      </c>
      <c r="J495" s="1" t="s">
        <v>46</v>
      </c>
    </row>
    <row r="496" spans="1:10" x14ac:dyDescent="0.25">
      <c r="A496" s="1" t="s">
        <v>2637</v>
      </c>
      <c r="B496" s="1" t="s">
        <v>2642</v>
      </c>
      <c r="C496" s="1"/>
      <c r="D496" s="1"/>
      <c r="E496" s="17">
        <v>6.7695793796912623E-2</v>
      </c>
      <c r="F496" s="1" t="s">
        <v>1463</v>
      </c>
      <c r="G496" s="1" t="s">
        <v>2638</v>
      </c>
      <c r="H496" s="1" t="s">
        <v>2639</v>
      </c>
      <c r="I496" s="1" t="s">
        <v>2640</v>
      </c>
      <c r="J496" s="1" t="s">
        <v>2641</v>
      </c>
    </row>
    <row r="497" spans="1:10" x14ac:dyDescent="0.25">
      <c r="A497" s="1" t="s">
        <v>2643</v>
      </c>
      <c r="B497" s="1" t="s">
        <v>2647</v>
      </c>
      <c r="C497" s="1"/>
      <c r="D497" s="1"/>
      <c r="E497" s="17">
        <v>0.17306938455507645</v>
      </c>
      <c r="F497" s="1" t="s">
        <v>2644</v>
      </c>
      <c r="G497" s="1" t="s">
        <v>2645</v>
      </c>
      <c r="H497" s="1" t="s">
        <v>2646</v>
      </c>
      <c r="I497" s="1" t="s">
        <v>418</v>
      </c>
      <c r="J497" s="1" t="s">
        <v>419</v>
      </c>
    </row>
    <row r="498" spans="1:10" x14ac:dyDescent="0.25">
      <c r="A498" s="1" t="s">
        <v>2648</v>
      </c>
      <c r="B498" s="1" t="s">
        <v>2653</v>
      </c>
      <c r="C498" s="1"/>
      <c r="D498" s="1"/>
      <c r="E498" s="17">
        <v>9.0540251975229552E-2</v>
      </c>
      <c r="F498" s="1" t="s">
        <v>968</v>
      </c>
      <c r="G498" s="1" t="s">
        <v>2649</v>
      </c>
      <c r="H498" s="1" t="s">
        <v>2650</v>
      </c>
      <c r="I498" s="1" t="s">
        <v>2651</v>
      </c>
      <c r="J498" s="1" t="s">
        <v>2652</v>
      </c>
    </row>
    <row r="499" spans="1:10" x14ac:dyDescent="0.25">
      <c r="A499" s="1" t="s">
        <v>2654</v>
      </c>
      <c r="B499" s="1" t="s">
        <v>2659</v>
      </c>
      <c r="C499" s="1" t="s">
        <v>2660</v>
      </c>
      <c r="D499" s="1" t="s">
        <v>2661</v>
      </c>
      <c r="E499" s="17">
        <v>0.96491228070175439</v>
      </c>
      <c r="F499" s="1" t="s">
        <v>380</v>
      </c>
      <c r="G499" s="1" t="s">
        <v>2655</v>
      </c>
      <c r="H499" s="1" t="s">
        <v>2656</v>
      </c>
      <c r="I499" s="1" t="s">
        <v>2657</v>
      </c>
      <c r="J499" s="1" t="s">
        <v>2658</v>
      </c>
    </row>
    <row r="500" spans="1:10" x14ac:dyDescent="0.25">
      <c r="A500" s="1" t="s">
        <v>2654</v>
      </c>
      <c r="B500" s="1" t="s">
        <v>2659</v>
      </c>
      <c r="C500" s="1"/>
      <c r="D500" s="1"/>
      <c r="E500" s="17">
        <v>0.11565808184547322</v>
      </c>
      <c r="F500" s="1" t="s">
        <v>2662</v>
      </c>
      <c r="G500" s="1" t="s">
        <v>591</v>
      </c>
      <c r="H500" s="1" t="s">
        <v>2663</v>
      </c>
      <c r="I500" s="1" t="s">
        <v>2657</v>
      </c>
      <c r="J500" s="1" t="s">
        <v>2658</v>
      </c>
    </row>
    <row r="501" spans="1:10" x14ac:dyDescent="0.25">
      <c r="A501" s="1" t="s">
        <v>2664</v>
      </c>
      <c r="B501" s="1" t="s">
        <v>2667</v>
      </c>
      <c r="C501" s="1"/>
      <c r="D501" s="1"/>
      <c r="E501" s="17">
        <v>8.1283976184312712E-2</v>
      </c>
      <c r="F501" s="1" t="s">
        <v>725</v>
      </c>
      <c r="G501" s="1" t="s">
        <v>2665</v>
      </c>
      <c r="H501" s="1" t="s">
        <v>2666</v>
      </c>
      <c r="I501" s="1" t="s">
        <v>45</v>
      </c>
      <c r="J501" s="1" t="s">
        <v>334</v>
      </c>
    </row>
    <row r="502" spans="1:10" x14ac:dyDescent="0.25">
      <c r="A502" s="1" t="s">
        <v>2668</v>
      </c>
      <c r="B502" s="1" t="s">
        <v>2673</v>
      </c>
      <c r="C502" s="1"/>
      <c r="D502" s="1"/>
      <c r="E502" s="17">
        <v>8.7579727042041006E-2</v>
      </c>
      <c r="F502" s="1" t="s">
        <v>1179</v>
      </c>
      <c r="G502" s="1" t="s">
        <v>2669</v>
      </c>
      <c r="H502" s="1" t="s">
        <v>2670</v>
      </c>
      <c r="I502" s="1" t="s">
        <v>2671</v>
      </c>
      <c r="J502" s="1" t="s">
        <v>2672</v>
      </c>
    </row>
    <row r="503" spans="1:10" x14ac:dyDescent="0.25">
      <c r="A503" s="1" t="s">
        <v>2674</v>
      </c>
      <c r="B503" s="1" t="s">
        <v>2680</v>
      </c>
      <c r="C503" s="1"/>
      <c r="D503" s="1"/>
      <c r="E503" s="17">
        <v>5.0505050505050504E-2</v>
      </c>
      <c r="F503" s="1" t="s">
        <v>2675</v>
      </c>
      <c r="G503" s="1" t="s">
        <v>2676</v>
      </c>
      <c r="H503" s="1" t="s">
        <v>2677</v>
      </c>
      <c r="I503" s="1" t="s">
        <v>2678</v>
      </c>
      <c r="J503" s="1" t="s">
        <v>2679</v>
      </c>
    </row>
    <row r="504" spans="1:10" x14ac:dyDescent="0.25">
      <c r="A504" s="1" t="s">
        <v>2681</v>
      </c>
      <c r="B504" s="1" t="s">
        <v>2686</v>
      </c>
      <c r="C504" s="1"/>
      <c r="D504" s="1"/>
      <c r="E504" s="17">
        <v>7.6576576576576572E-2</v>
      </c>
      <c r="F504" s="1" t="s">
        <v>380</v>
      </c>
      <c r="G504" s="1" t="s">
        <v>2682</v>
      </c>
      <c r="H504" s="1" t="s">
        <v>2683</v>
      </c>
      <c r="I504" s="1" t="s">
        <v>2684</v>
      </c>
      <c r="J504" s="1" t="s">
        <v>2685</v>
      </c>
    </row>
    <row r="505" spans="1:10" x14ac:dyDescent="0.25">
      <c r="A505" s="1" t="s">
        <v>2687</v>
      </c>
      <c r="B505" s="1" t="s">
        <v>2692</v>
      </c>
      <c r="C505" s="1"/>
      <c r="D505" s="1"/>
      <c r="E505" s="17">
        <v>0.12771739130434784</v>
      </c>
      <c r="F505" s="1" t="s">
        <v>390</v>
      </c>
      <c r="G505" s="1" t="s">
        <v>2688</v>
      </c>
      <c r="H505" s="1" t="s">
        <v>2689</v>
      </c>
      <c r="I505" s="1" t="s">
        <v>2690</v>
      </c>
      <c r="J505" s="1" t="s">
        <v>2691</v>
      </c>
    </row>
    <row r="506" spans="1:10" x14ac:dyDescent="0.25">
      <c r="A506" s="1" t="s">
        <v>2693</v>
      </c>
      <c r="B506" s="1" t="s">
        <v>2698</v>
      </c>
      <c r="C506" s="1"/>
      <c r="D506" s="1"/>
      <c r="E506" s="17">
        <v>5.0200803212851405E-2</v>
      </c>
      <c r="F506" s="1" t="s">
        <v>1463</v>
      </c>
      <c r="G506" s="1" t="s">
        <v>2694</v>
      </c>
      <c r="H506" s="1" t="s">
        <v>2695</v>
      </c>
      <c r="I506" s="1" t="s">
        <v>2696</v>
      </c>
      <c r="J506" s="1" t="s">
        <v>2697</v>
      </c>
    </row>
    <row r="507" spans="1:10" x14ac:dyDescent="0.25">
      <c r="A507" s="1" t="s">
        <v>2699</v>
      </c>
      <c r="B507" s="1" t="s">
        <v>2705</v>
      </c>
      <c r="C507" s="1"/>
      <c r="D507" s="1"/>
      <c r="E507" s="17">
        <v>9.8856209150326793E-2</v>
      </c>
      <c r="F507" s="1" t="s">
        <v>2700</v>
      </c>
      <c r="G507" s="1" t="s">
        <v>2701</v>
      </c>
      <c r="H507" s="1" t="s">
        <v>2702</v>
      </c>
      <c r="I507" s="1" t="s">
        <v>2703</v>
      </c>
      <c r="J507" s="1" t="s">
        <v>2704</v>
      </c>
    </row>
    <row r="508" spans="1:10" x14ac:dyDescent="0.25">
      <c r="A508" s="1" t="s">
        <v>2706</v>
      </c>
      <c r="B508" s="1" t="s">
        <v>2711</v>
      </c>
      <c r="C508" s="1"/>
      <c r="D508" s="1"/>
      <c r="E508" s="17">
        <v>0.12295081967213115</v>
      </c>
      <c r="F508" s="1" t="s">
        <v>2024</v>
      </c>
      <c r="G508" s="1" t="s">
        <v>2707</v>
      </c>
      <c r="H508" s="1" t="s">
        <v>2708</v>
      </c>
      <c r="I508" s="1" t="s">
        <v>2709</v>
      </c>
      <c r="J508" s="1" t="s">
        <v>2710</v>
      </c>
    </row>
    <row r="509" spans="1:10" x14ac:dyDescent="0.25">
      <c r="A509" s="1" t="s">
        <v>2712</v>
      </c>
      <c r="B509" s="1" t="s">
        <v>2717</v>
      </c>
      <c r="C509" s="1"/>
      <c r="D509" s="1"/>
      <c r="E509" s="17">
        <v>0.10294117647058823</v>
      </c>
      <c r="F509" s="1" t="s">
        <v>725</v>
      </c>
      <c r="G509" s="1" t="s">
        <v>2713</v>
      </c>
      <c r="H509" s="1" t="s">
        <v>2714</v>
      </c>
      <c r="I509" s="1" t="s">
        <v>2715</v>
      </c>
      <c r="J509" s="1" t="s">
        <v>2716</v>
      </c>
    </row>
    <row r="510" spans="1:10" x14ac:dyDescent="0.25">
      <c r="A510" s="1" t="s">
        <v>2718</v>
      </c>
      <c r="B510" s="1" t="s">
        <v>2722</v>
      </c>
      <c r="C510" s="1"/>
      <c r="D510" s="1"/>
      <c r="E510" s="17">
        <v>0.1205311542390194</v>
      </c>
      <c r="F510" s="1" t="s">
        <v>1853</v>
      </c>
      <c r="G510" s="1" t="s">
        <v>1986</v>
      </c>
      <c r="H510" s="1" t="s">
        <v>2719</v>
      </c>
      <c r="I510" s="1" t="s">
        <v>2720</v>
      </c>
      <c r="J510" s="1" t="s">
        <v>2721</v>
      </c>
    </row>
    <row r="511" spans="1:10" x14ac:dyDescent="0.25">
      <c r="A511" s="1" t="s">
        <v>2723</v>
      </c>
      <c r="B511" s="1" t="s">
        <v>2728</v>
      </c>
      <c r="C511" s="1"/>
      <c r="D511" s="1"/>
      <c r="E511" s="17">
        <v>6.4446831364124602E-2</v>
      </c>
      <c r="F511" s="1" t="s">
        <v>968</v>
      </c>
      <c r="G511" s="1" t="s">
        <v>2724</v>
      </c>
      <c r="H511" s="1" t="s">
        <v>2725</v>
      </c>
      <c r="I511" s="1" t="s">
        <v>2726</v>
      </c>
      <c r="J511" s="1" t="s">
        <v>2727</v>
      </c>
    </row>
    <row r="512" spans="1:10" x14ac:dyDescent="0.25">
      <c r="A512" s="1" t="s">
        <v>2729</v>
      </c>
      <c r="B512" s="1" t="s">
        <v>2735</v>
      </c>
      <c r="C512" s="1"/>
      <c r="D512" s="1"/>
      <c r="E512" s="17">
        <v>0.11398963730569948</v>
      </c>
      <c r="F512" s="1" t="s">
        <v>2730</v>
      </c>
      <c r="G512" s="1" t="s">
        <v>2731</v>
      </c>
      <c r="H512" s="1" t="s">
        <v>2732</v>
      </c>
      <c r="I512" s="1" t="s">
        <v>2733</v>
      </c>
      <c r="J512" s="1" t="s">
        <v>2734</v>
      </c>
    </row>
    <row r="513" spans="1:10" x14ac:dyDescent="0.25">
      <c r="A513" s="1" t="s">
        <v>2736</v>
      </c>
      <c r="B513" s="1" t="s">
        <v>2741</v>
      </c>
      <c r="C513" s="1"/>
      <c r="D513" s="1"/>
      <c r="E513" s="17">
        <v>0.11410905002810567</v>
      </c>
      <c r="F513" s="1" t="s">
        <v>1458</v>
      </c>
      <c r="G513" s="1" t="s">
        <v>2737</v>
      </c>
      <c r="H513" s="1" t="s">
        <v>2738</v>
      </c>
      <c r="I513" s="1" t="s">
        <v>2739</v>
      </c>
      <c r="J513" s="1" t="s">
        <v>2740</v>
      </c>
    </row>
    <row r="514" spans="1:10" x14ac:dyDescent="0.25">
      <c r="A514" s="1" t="s">
        <v>2742</v>
      </c>
      <c r="B514" s="1" t="s">
        <v>2748</v>
      </c>
      <c r="C514" s="1"/>
      <c r="D514" s="1"/>
      <c r="E514" s="17">
        <v>6.6439522998296419E-2</v>
      </c>
      <c r="F514" s="1" t="s">
        <v>2743</v>
      </c>
      <c r="G514" s="1" t="s">
        <v>2744</v>
      </c>
      <c r="H514" s="1" t="s">
        <v>2745</v>
      </c>
      <c r="I514" s="1" t="s">
        <v>2746</v>
      </c>
      <c r="J514" s="1" t="s">
        <v>2747</v>
      </c>
    </row>
    <row r="515" spans="1:10" x14ac:dyDescent="0.25">
      <c r="A515" s="1" t="s">
        <v>2749</v>
      </c>
      <c r="B515" s="1" t="s">
        <v>2755</v>
      </c>
      <c r="C515" s="1"/>
      <c r="D515" s="1"/>
      <c r="E515" s="17">
        <v>0.12059514487079091</v>
      </c>
      <c r="F515" s="1" t="s">
        <v>2750</v>
      </c>
      <c r="G515" s="1" t="s">
        <v>2751</v>
      </c>
      <c r="H515" s="1" t="s">
        <v>2752</v>
      </c>
      <c r="I515" s="1" t="s">
        <v>2753</v>
      </c>
      <c r="J515" s="1" t="s">
        <v>2754</v>
      </c>
    </row>
    <row r="516" spans="1:10" x14ac:dyDescent="0.25">
      <c r="A516" s="1" t="s">
        <v>2756</v>
      </c>
      <c r="B516" s="1" t="s">
        <v>2761</v>
      </c>
      <c r="C516" s="1"/>
      <c r="D516" s="1"/>
      <c r="E516" s="17">
        <v>0.17475083056478405</v>
      </c>
      <c r="F516" s="1" t="s">
        <v>2757</v>
      </c>
      <c r="G516" s="1" t="s">
        <v>1970</v>
      </c>
      <c r="H516" s="1" t="s">
        <v>2758</v>
      </c>
      <c r="I516" s="1" t="s">
        <v>2759</v>
      </c>
      <c r="J516" s="1" t="s">
        <v>2760</v>
      </c>
    </row>
    <row r="517" spans="1:10" x14ac:dyDescent="0.25">
      <c r="A517" s="1" t="s">
        <v>2762</v>
      </c>
      <c r="B517" s="1" t="s">
        <v>2766</v>
      </c>
      <c r="C517" s="1"/>
      <c r="D517" s="1"/>
      <c r="E517" s="17">
        <v>7.9939668174962286E-2</v>
      </c>
      <c r="F517" s="1" t="s">
        <v>2763</v>
      </c>
      <c r="G517" s="1" t="s">
        <v>2764</v>
      </c>
      <c r="H517" s="1" t="s">
        <v>2765</v>
      </c>
      <c r="I517" s="1" t="s">
        <v>18</v>
      </c>
      <c r="J517" s="1" t="s">
        <v>360</v>
      </c>
    </row>
    <row r="518" spans="1:10" x14ac:dyDescent="0.25">
      <c r="A518" s="1" t="s">
        <v>2767</v>
      </c>
      <c r="B518" s="1" t="s">
        <v>2769</v>
      </c>
      <c r="C518" s="1"/>
      <c r="D518" s="1"/>
      <c r="E518" s="17">
        <v>0.16500870430241232</v>
      </c>
      <c r="F518" s="1" t="s">
        <v>1179</v>
      </c>
      <c r="G518" s="1" t="s">
        <v>2344</v>
      </c>
      <c r="H518" s="1" t="s">
        <v>2768</v>
      </c>
      <c r="I518" s="1" t="s">
        <v>18</v>
      </c>
      <c r="J518" s="1" t="s">
        <v>1565</v>
      </c>
    </row>
    <row r="519" spans="1:10" x14ac:dyDescent="0.25">
      <c r="A519" s="1" t="s">
        <v>2770</v>
      </c>
      <c r="B519" s="1" t="s">
        <v>2773</v>
      </c>
      <c r="C519" s="1"/>
      <c r="D519" s="1"/>
      <c r="E519" s="17">
        <v>0.110037277371255</v>
      </c>
      <c r="F519" s="1" t="s">
        <v>913</v>
      </c>
      <c r="G519" s="1" t="s">
        <v>2408</v>
      </c>
      <c r="H519" s="1" t="s">
        <v>2771</v>
      </c>
      <c r="I519" s="1" t="s">
        <v>18</v>
      </c>
      <c r="J519" s="1" t="s">
        <v>2772</v>
      </c>
    </row>
    <row r="520" spans="1:10" x14ac:dyDescent="0.25">
      <c r="A520" s="1" t="s">
        <v>2774</v>
      </c>
      <c r="B520" s="1" t="s">
        <v>2779</v>
      </c>
      <c r="C520" s="1"/>
      <c r="D520" s="1"/>
      <c r="E520" s="17">
        <v>0.12683467183605648</v>
      </c>
      <c r="F520" s="1" t="s">
        <v>725</v>
      </c>
      <c r="G520" s="1" t="s">
        <v>2775</v>
      </c>
      <c r="H520" s="1" t="s">
        <v>2776</v>
      </c>
      <c r="I520" s="1" t="s">
        <v>2777</v>
      </c>
      <c r="J520" s="1" t="s">
        <v>2778</v>
      </c>
    </row>
    <row r="521" spans="1:10" x14ac:dyDescent="0.25">
      <c r="A521" s="1" t="s">
        <v>2780</v>
      </c>
      <c r="B521" s="1" t="s">
        <v>2785</v>
      </c>
      <c r="C521" s="1"/>
      <c r="D521" s="1"/>
      <c r="E521" s="17">
        <v>0.13750641354540791</v>
      </c>
      <c r="F521" s="1" t="s">
        <v>1286</v>
      </c>
      <c r="G521" s="1" t="s">
        <v>2781</v>
      </c>
      <c r="H521" s="1" t="s">
        <v>2782</v>
      </c>
      <c r="I521" s="1" t="s">
        <v>2783</v>
      </c>
      <c r="J521" s="1" t="s">
        <v>2784</v>
      </c>
    </row>
    <row r="522" spans="1:10" x14ac:dyDescent="0.25">
      <c r="A522" s="1" t="s">
        <v>2786</v>
      </c>
      <c r="B522" s="1" t="s">
        <v>2791</v>
      </c>
      <c r="C522" s="1"/>
      <c r="D522" s="1"/>
      <c r="E522" s="17">
        <v>6.2868369351669937E-2</v>
      </c>
      <c r="F522" s="1" t="s">
        <v>927</v>
      </c>
      <c r="G522" s="1" t="s">
        <v>2787</v>
      </c>
      <c r="H522" s="1" t="s">
        <v>2788</v>
      </c>
      <c r="I522" s="1" t="s">
        <v>2789</v>
      </c>
      <c r="J522" s="1" t="s">
        <v>2790</v>
      </c>
    </row>
    <row r="523" spans="1:10" x14ac:dyDescent="0.25">
      <c r="A523" s="1" t="s">
        <v>2792</v>
      </c>
      <c r="B523" s="1" t="s">
        <v>2797</v>
      </c>
      <c r="C523" s="1"/>
      <c r="D523" s="1"/>
      <c r="E523" s="17">
        <v>7.1762870514820595E-2</v>
      </c>
      <c r="F523" s="1" t="s">
        <v>1171</v>
      </c>
      <c r="G523" s="1" t="s">
        <v>2793</v>
      </c>
      <c r="H523" s="1" t="s">
        <v>2794</v>
      </c>
      <c r="I523" s="1" t="s">
        <v>2795</v>
      </c>
      <c r="J523" s="1" t="s">
        <v>2796</v>
      </c>
    </row>
    <row r="524" spans="1:10" x14ac:dyDescent="0.25">
      <c r="A524" s="1" t="s">
        <v>2798</v>
      </c>
      <c r="B524" s="1" t="s">
        <v>2802</v>
      </c>
      <c r="C524" s="1"/>
      <c r="D524" s="1"/>
      <c r="E524" s="17">
        <v>7.5376884422110546E-2</v>
      </c>
      <c r="F524" s="1" t="s">
        <v>1230</v>
      </c>
      <c r="G524" s="1" t="s">
        <v>801</v>
      </c>
      <c r="H524" s="1" t="s">
        <v>2799</v>
      </c>
      <c r="I524" s="1" t="s">
        <v>2800</v>
      </c>
      <c r="J524" s="1" t="s">
        <v>2801</v>
      </c>
    </row>
    <row r="525" spans="1:10" x14ac:dyDescent="0.25">
      <c r="A525" s="1" t="s">
        <v>2803</v>
      </c>
      <c r="B525" s="1" t="s">
        <v>2808</v>
      </c>
      <c r="C525" s="1"/>
      <c r="D525" s="1"/>
      <c r="E525" s="17">
        <v>9.1133004926108374E-2</v>
      </c>
      <c r="F525" s="1" t="s">
        <v>913</v>
      </c>
      <c r="G525" s="1" t="s">
        <v>2804</v>
      </c>
      <c r="H525" s="1" t="s">
        <v>2805</v>
      </c>
      <c r="I525" s="1" t="s">
        <v>2806</v>
      </c>
      <c r="J525" s="1" t="s">
        <v>2807</v>
      </c>
    </row>
    <row r="526" spans="1:10" x14ac:dyDescent="0.25">
      <c r="A526" s="1" t="s">
        <v>2809</v>
      </c>
      <c r="B526" s="1" t="s">
        <v>2814</v>
      </c>
      <c r="C526" s="1"/>
      <c r="D526" s="1"/>
      <c r="E526" s="17">
        <v>0.14680851063829786</v>
      </c>
      <c r="F526" s="1" t="s">
        <v>719</v>
      </c>
      <c r="G526" s="1" t="s">
        <v>2810</v>
      </c>
      <c r="H526" s="1" t="s">
        <v>2811</v>
      </c>
      <c r="I526" s="1" t="s">
        <v>2812</v>
      </c>
      <c r="J526" s="1" t="s">
        <v>2813</v>
      </c>
    </row>
    <row r="527" spans="1:10" x14ac:dyDescent="0.25">
      <c r="A527" s="1" t="s">
        <v>2815</v>
      </c>
      <c r="B527" s="1" t="s">
        <v>2819</v>
      </c>
      <c r="C527" s="1"/>
      <c r="D527" s="1"/>
      <c r="E527" s="17">
        <v>9.0425531914893623E-2</v>
      </c>
      <c r="F527" s="1" t="s">
        <v>913</v>
      </c>
      <c r="G527" s="1" t="s">
        <v>1705</v>
      </c>
      <c r="H527" s="1" t="s">
        <v>2816</v>
      </c>
      <c r="I527" s="1" t="s">
        <v>2817</v>
      </c>
      <c r="J527" s="1" t="s">
        <v>2818</v>
      </c>
    </row>
    <row r="528" spans="1:10" x14ac:dyDescent="0.25">
      <c r="A528" s="1" t="s">
        <v>2820</v>
      </c>
      <c r="B528" s="1" t="s">
        <v>2826</v>
      </c>
      <c r="C528" s="1"/>
      <c r="D528" s="1"/>
      <c r="E528" s="17">
        <v>0.15144766146993319</v>
      </c>
      <c r="F528" s="1" t="s">
        <v>2821</v>
      </c>
      <c r="G528" s="1" t="s">
        <v>2822</v>
      </c>
      <c r="H528" s="1" t="s">
        <v>2823</v>
      </c>
      <c r="I528" s="1" t="s">
        <v>2824</v>
      </c>
      <c r="J528" s="1" t="s">
        <v>2825</v>
      </c>
    </row>
    <row r="529" spans="1:10" x14ac:dyDescent="0.25">
      <c r="A529" s="1" t="s">
        <v>2827</v>
      </c>
      <c r="B529" s="1" t="s">
        <v>2831</v>
      </c>
      <c r="C529" s="1"/>
      <c r="D529" s="1"/>
      <c r="E529" s="17">
        <v>5.0445103857566766E-2</v>
      </c>
      <c r="F529" s="1" t="s">
        <v>1992</v>
      </c>
      <c r="G529" s="1" t="s">
        <v>1773</v>
      </c>
      <c r="H529" s="1" t="s">
        <v>2828</v>
      </c>
      <c r="I529" s="1" t="s">
        <v>2829</v>
      </c>
      <c r="J529" s="1" t="s">
        <v>2830</v>
      </c>
    </row>
    <row r="530" spans="1:10" x14ac:dyDescent="0.25">
      <c r="A530" s="1" t="s">
        <v>2832</v>
      </c>
      <c r="B530" s="1" t="s">
        <v>2838</v>
      </c>
      <c r="C530" s="1"/>
      <c r="D530" s="1"/>
      <c r="E530" s="17">
        <v>8.3333333333333329E-2</v>
      </c>
      <c r="F530" s="1" t="s">
        <v>2833</v>
      </c>
      <c r="G530" s="1" t="s">
        <v>2834</v>
      </c>
      <c r="H530" s="1" t="s">
        <v>2835</v>
      </c>
      <c r="I530" s="1" t="s">
        <v>2836</v>
      </c>
      <c r="J530" s="1" t="s">
        <v>2837</v>
      </c>
    </row>
    <row r="531" spans="1:10" x14ac:dyDescent="0.25">
      <c r="A531" s="1" t="s">
        <v>2839</v>
      </c>
      <c r="B531" s="1" t="s">
        <v>2842</v>
      </c>
      <c r="C531" s="1"/>
      <c r="D531" s="1"/>
      <c r="E531" s="17">
        <v>5.8181818181818182E-2</v>
      </c>
      <c r="F531" s="1" t="s">
        <v>293</v>
      </c>
      <c r="G531" s="1" t="s">
        <v>1226</v>
      </c>
      <c r="H531" s="1" t="s">
        <v>2840</v>
      </c>
      <c r="I531" s="1" t="s">
        <v>1860</v>
      </c>
      <c r="J531" s="1" t="s">
        <v>2841</v>
      </c>
    </row>
    <row r="532" spans="1:10" x14ac:dyDescent="0.25">
      <c r="A532" s="1" t="s">
        <v>2843</v>
      </c>
      <c r="B532" s="1" t="s">
        <v>2848</v>
      </c>
      <c r="C532" s="1"/>
      <c r="D532" s="1"/>
      <c r="E532" s="17">
        <v>0.12046204620462046</v>
      </c>
      <c r="F532" s="1" t="s">
        <v>2700</v>
      </c>
      <c r="G532" s="1" t="s">
        <v>2844</v>
      </c>
      <c r="H532" s="1" t="s">
        <v>2845</v>
      </c>
      <c r="I532" s="1" t="s">
        <v>2846</v>
      </c>
      <c r="J532" s="1" t="s">
        <v>2847</v>
      </c>
    </row>
    <row r="533" spans="1:10" x14ac:dyDescent="0.25">
      <c r="A533" s="1" t="s">
        <v>2849</v>
      </c>
      <c r="B533" s="1" t="s">
        <v>2854</v>
      </c>
      <c r="C533" s="1"/>
      <c r="D533" s="1"/>
      <c r="E533" s="17">
        <v>9.350057012542759E-2</v>
      </c>
      <c r="F533" s="1" t="s">
        <v>357</v>
      </c>
      <c r="G533" s="1" t="s">
        <v>2850</v>
      </c>
      <c r="H533" s="1" t="s">
        <v>2851</v>
      </c>
      <c r="I533" s="1" t="s">
        <v>2852</v>
      </c>
      <c r="J533" s="1" t="s">
        <v>2853</v>
      </c>
    </row>
    <row r="534" spans="1:10" x14ac:dyDescent="0.25">
      <c r="A534" s="1" t="s">
        <v>2855</v>
      </c>
      <c r="B534" s="1" t="s">
        <v>2861</v>
      </c>
      <c r="C534" s="1"/>
      <c r="D534" s="1"/>
      <c r="E534" s="17">
        <v>0.1103202846975089</v>
      </c>
      <c r="F534" s="1" t="s">
        <v>2856</v>
      </c>
      <c r="G534" s="1" t="s">
        <v>2857</v>
      </c>
      <c r="H534" s="1" t="s">
        <v>2858</v>
      </c>
      <c r="I534" s="1" t="s">
        <v>2859</v>
      </c>
      <c r="J534" s="1" t="s">
        <v>2860</v>
      </c>
    </row>
    <row r="535" spans="1:10" x14ac:dyDescent="0.25">
      <c r="A535" s="1" t="s">
        <v>2862</v>
      </c>
      <c r="B535" s="1" t="s">
        <v>2867</v>
      </c>
      <c r="C535" s="1"/>
      <c r="D535" s="1"/>
      <c r="E535" s="17">
        <v>5.0744248985115023E-2</v>
      </c>
      <c r="F535" s="1" t="s">
        <v>390</v>
      </c>
      <c r="G535" s="1" t="s">
        <v>2863</v>
      </c>
      <c r="H535" s="1" t="s">
        <v>2864</v>
      </c>
      <c r="I535" s="1" t="s">
        <v>2865</v>
      </c>
      <c r="J535" s="1" t="s">
        <v>2866</v>
      </c>
    </row>
    <row r="536" spans="1:10" x14ac:dyDescent="0.25">
      <c r="A536" s="1" t="s">
        <v>2868</v>
      </c>
      <c r="B536" s="1" t="s">
        <v>2871</v>
      </c>
      <c r="C536" s="1"/>
      <c r="D536" s="1"/>
      <c r="E536" s="17">
        <v>6.5649560795191866E-2</v>
      </c>
      <c r="F536" s="1" t="s">
        <v>357</v>
      </c>
      <c r="G536" s="1" t="s">
        <v>2869</v>
      </c>
      <c r="H536" s="1" t="s">
        <v>2870</v>
      </c>
      <c r="I536" s="1" t="s">
        <v>2865</v>
      </c>
      <c r="J536" s="1" t="s">
        <v>2866</v>
      </c>
    </row>
    <row r="537" spans="1:10" x14ac:dyDescent="0.25">
      <c r="A537" s="1" t="s">
        <v>2872</v>
      </c>
      <c r="B537" s="1" t="s">
        <v>2877</v>
      </c>
      <c r="C537" s="1"/>
      <c r="D537" s="1"/>
      <c r="E537" s="17">
        <v>8.8888888888888892E-2</v>
      </c>
      <c r="F537" s="1" t="s">
        <v>2873</v>
      </c>
      <c r="G537" s="1" t="s">
        <v>1163</v>
      </c>
      <c r="H537" s="1" t="s">
        <v>2874</v>
      </c>
      <c r="I537" s="1" t="s">
        <v>2875</v>
      </c>
      <c r="J537" s="1" t="s">
        <v>2876</v>
      </c>
    </row>
    <row r="538" spans="1:10" x14ac:dyDescent="0.25">
      <c r="A538" s="1" t="s">
        <v>2878</v>
      </c>
      <c r="B538" s="1" t="s">
        <v>2883</v>
      </c>
      <c r="C538" s="1"/>
      <c r="D538" s="1"/>
      <c r="E538" s="17">
        <v>0.1111111111111111</v>
      </c>
      <c r="F538" s="1" t="s">
        <v>947</v>
      </c>
      <c r="G538" s="1" t="s">
        <v>2879</v>
      </c>
      <c r="H538" s="1" t="s">
        <v>2880</v>
      </c>
      <c r="I538" s="1" t="s">
        <v>2881</v>
      </c>
      <c r="J538" s="1" t="s">
        <v>2882</v>
      </c>
    </row>
    <row r="539" spans="1:10" x14ac:dyDescent="0.25">
      <c r="A539" s="1" t="s">
        <v>2884</v>
      </c>
      <c r="B539" s="1" t="s">
        <v>2889</v>
      </c>
      <c r="C539" s="1"/>
      <c r="D539" s="1"/>
      <c r="E539" s="17">
        <v>8.8952654232424683E-2</v>
      </c>
      <c r="F539" s="1" t="s">
        <v>2486</v>
      </c>
      <c r="G539" s="1" t="s">
        <v>2885</v>
      </c>
      <c r="H539" s="1" t="s">
        <v>2886</v>
      </c>
      <c r="I539" s="1" t="s">
        <v>2887</v>
      </c>
      <c r="J539" s="1" t="s">
        <v>2888</v>
      </c>
    </row>
    <row r="540" spans="1:10" x14ac:dyDescent="0.25">
      <c r="A540" s="1" t="s">
        <v>2890</v>
      </c>
      <c r="B540" s="1" t="s">
        <v>2895</v>
      </c>
      <c r="C540" s="1"/>
      <c r="D540" s="1"/>
      <c r="E540" s="17">
        <v>8.6606243705941596E-2</v>
      </c>
      <c r="F540" s="1" t="s">
        <v>2891</v>
      </c>
      <c r="G540" s="1" t="s">
        <v>491</v>
      </c>
      <c r="H540" s="1" t="s">
        <v>2892</v>
      </c>
      <c r="I540" s="1" t="s">
        <v>2893</v>
      </c>
      <c r="J540" s="1" t="s">
        <v>2894</v>
      </c>
    </row>
    <row r="541" spans="1:10" x14ac:dyDescent="0.25">
      <c r="A541" s="1" t="s">
        <v>2896</v>
      </c>
      <c r="B541" s="1" t="s">
        <v>2901</v>
      </c>
      <c r="C541" s="1"/>
      <c r="D541" s="1"/>
      <c r="E541" s="17">
        <v>0.1069182389937107</v>
      </c>
      <c r="F541" s="1" t="s">
        <v>968</v>
      </c>
      <c r="G541" s="1" t="s">
        <v>2897</v>
      </c>
      <c r="H541" s="1" t="s">
        <v>2898</v>
      </c>
      <c r="I541" s="1" t="s">
        <v>2899</v>
      </c>
      <c r="J541" s="1" t="s">
        <v>2900</v>
      </c>
    </row>
    <row r="542" spans="1:10" x14ac:dyDescent="0.25">
      <c r="A542" s="1" t="s">
        <v>2902</v>
      </c>
      <c r="B542" s="1" t="s">
        <v>2904</v>
      </c>
      <c r="C542" s="1" t="s">
        <v>2905</v>
      </c>
      <c r="D542" s="1" t="s">
        <v>2904</v>
      </c>
      <c r="E542" s="17">
        <v>0.53061224489795922</v>
      </c>
      <c r="F542" s="1" t="s">
        <v>200</v>
      </c>
      <c r="G542" s="1" t="s">
        <v>2903</v>
      </c>
      <c r="H542" s="1" t="s">
        <v>2461</v>
      </c>
      <c r="I542" s="1" t="s">
        <v>2462</v>
      </c>
      <c r="J542" s="1" t="s">
        <v>2463</v>
      </c>
    </row>
    <row r="543" spans="1:10" x14ac:dyDescent="0.25">
      <c r="A543" s="1" t="s">
        <v>2906</v>
      </c>
      <c r="B543" s="1" t="s">
        <v>2911</v>
      </c>
      <c r="C543" s="1"/>
      <c r="D543" s="1"/>
      <c r="E543" s="17">
        <v>0.11854684512428298</v>
      </c>
      <c r="F543" s="1" t="s">
        <v>968</v>
      </c>
      <c r="G543" s="1" t="s">
        <v>2907</v>
      </c>
      <c r="H543" s="1" t="s">
        <v>2908</v>
      </c>
      <c r="I543" s="1" t="s">
        <v>2909</v>
      </c>
      <c r="J543" s="1" t="s">
        <v>2910</v>
      </c>
    </row>
    <row r="544" spans="1:10" x14ac:dyDescent="0.25">
      <c r="A544" s="1" t="s">
        <v>2912</v>
      </c>
      <c r="B544" s="1" t="s">
        <v>2918</v>
      </c>
      <c r="C544" s="1"/>
      <c r="D544" s="1"/>
      <c r="E544" s="17">
        <v>8.4837545126353789E-2</v>
      </c>
      <c r="F544" s="1" t="s">
        <v>2913</v>
      </c>
      <c r="G544" s="1" t="s">
        <v>2914</v>
      </c>
      <c r="H544" s="1" t="s">
        <v>2915</v>
      </c>
      <c r="I544" s="1" t="s">
        <v>2916</v>
      </c>
      <c r="J544" s="1" t="s">
        <v>2917</v>
      </c>
    </row>
    <row r="545" spans="1:10" x14ac:dyDescent="0.25">
      <c r="A545" s="1" t="s">
        <v>2919</v>
      </c>
      <c r="B545" s="1" t="s">
        <v>2923</v>
      </c>
      <c r="C545" s="1"/>
      <c r="D545" s="1"/>
      <c r="E545" s="17">
        <v>0.12707838479809977</v>
      </c>
      <c r="F545" s="1" t="s">
        <v>1463</v>
      </c>
      <c r="G545" s="1" t="s">
        <v>2920</v>
      </c>
      <c r="H545" s="1" t="s">
        <v>2921</v>
      </c>
      <c r="I545" s="1" t="s">
        <v>1356</v>
      </c>
      <c r="J545" s="1" t="s">
        <v>2922</v>
      </c>
    </row>
    <row r="546" spans="1:10" x14ac:dyDescent="0.25">
      <c r="A546" s="1" t="s">
        <v>2924</v>
      </c>
      <c r="B546" s="1" t="s">
        <v>2929</v>
      </c>
      <c r="C546" s="1"/>
      <c r="D546" s="1"/>
      <c r="E546" s="17">
        <v>0.12604340567612687</v>
      </c>
      <c r="F546" s="1" t="s">
        <v>1026</v>
      </c>
      <c r="G546" s="1" t="s">
        <v>2925</v>
      </c>
      <c r="H546" s="1" t="s">
        <v>2926</v>
      </c>
      <c r="I546" s="1" t="s">
        <v>2927</v>
      </c>
      <c r="J546" s="1" t="s">
        <v>2928</v>
      </c>
    </row>
    <row r="547" spans="1:10" x14ac:dyDescent="0.25">
      <c r="A547" s="1" t="s">
        <v>2930</v>
      </c>
      <c r="B547" s="1" t="s">
        <v>2325</v>
      </c>
      <c r="C547" s="1"/>
      <c r="D547" s="1"/>
      <c r="E547" s="17">
        <v>0.11752577319587629</v>
      </c>
      <c r="F547" s="1" t="s">
        <v>1935</v>
      </c>
      <c r="G547" s="1" t="s">
        <v>86</v>
      </c>
      <c r="H547" s="1" t="s">
        <v>2931</v>
      </c>
      <c r="I547" s="1" t="s">
        <v>2932</v>
      </c>
      <c r="J547" s="1" t="s">
        <v>2933</v>
      </c>
    </row>
    <row r="548" spans="1:10" x14ac:dyDescent="0.25">
      <c r="A548" s="1" t="s">
        <v>2934</v>
      </c>
      <c r="B548" s="1" t="s">
        <v>2209</v>
      </c>
      <c r="C548" s="1"/>
      <c r="D548" s="1"/>
      <c r="E548" s="17">
        <v>7.7876106194690264E-2</v>
      </c>
      <c r="F548" s="1" t="s">
        <v>1194</v>
      </c>
      <c r="G548" s="1" t="s">
        <v>113</v>
      </c>
      <c r="H548" s="1" t="s">
        <v>2935</v>
      </c>
      <c r="I548" s="1" t="s">
        <v>2936</v>
      </c>
      <c r="J548" s="1" t="s">
        <v>2937</v>
      </c>
    </row>
    <row r="549" spans="1:10" x14ac:dyDescent="0.25">
      <c r="A549" s="1" t="s">
        <v>2938</v>
      </c>
      <c r="B549" s="1" t="s">
        <v>2942</v>
      </c>
      <c r="C549" s="1"/>
      <c r="D549" s="1"/>
      <c r="E549" s="17">
        <v>0.11630123927550047</v>
      </c>
      <c r="F549" s="1" t="s">
        <v>1463</v>
      </c>
      <c r="G549" s="1" t="s">
        <v>2939</v>
      </c>
      <c r="H549" s="1" t="s">
        <v>2940</v>
      </c>
      <c r="I549" s="1" t="s">
        <v>2941</v>
      </c>
      <c r="J549" s="1" t="s">
        <v>1352</v>
      </c>
    </row>
    <row r="550" spans="1:10" x14ac:dyDescent="0.25">
      <c r="A550" s="1" t="s">
        <v>2943</v>
      </c>
      <c r="B550" s="1" t="s">
        <v>2949</v>
      </c>
      <c r="C550" s="1"/>
      <c r="D550" s="1"/>
      <c r="E550" s="17">
        <v>6.6312997347480113E-2</v>
      </c>
      <c r="F550" s="1" t="s">
        <v>2944</v>
      </c>
      <c r="G550" s="1" t="s">
        <v>2945</v>
      </c>
      <c r="H550" s="1" t="s">
        <v>2946</v>
      </c>
      <c r="I550" s="1" t="s">
        <v>2947</v>
      </c>
      <c r="J550" s="1" t="s">
        <v>2948</v>
      </c>
    </row>
    <row r="551" spans="1:10" x14ac:dyDescent="0.25">
      <c r="A551" s="1" t="s">
        <v>2950</v>
      </c>
      <c r="B551" s="1" t="s">
        <v>2954</v>
      </c>
      <c r="C551" s="1"/>
      <c r="D551" s="1"/>
      <c r="E551" s="17">
        <v>0.1696921862667719</v>
      </c>
      <c r="F551" s="1" t="s">
        <v>2951</v>
      </c>
      <c r="G551" s="1" t="s">
        <v>2952</v>
      </c>
      <c r="H551" s="1" t="s">
        <v>2953</v>
      </c>
      <c r="I551" s="1" t="s">
        <v>1351</v>
      </c>
      <c r="J551" s="1" t="s">
        <v>1352</v>
      </c>
    </row>
    <row r="552" spans="1:10" x14ac:dyDescent="0.25">
      <c r="A552" s="1" t="s">
        <v>2955</v>
      </c>
      <c r="B552" s="1" t="s">
        <v>2960</v>
      </c>
      <c r="C552" s="1"/>
      <c r="D552" s="1"/>
      <c r="E552" s="17">
        <v>0.12978142076502733</v>
      </c>
      <c r="F552" s="1" t="s">
        <v>200</v>
      </c>
      <c r="G552" s="1" t="s">
        <v>2956</v>
      </c>
      <c r="H552" s="1" t="s">
        <v>2957</v>
      </c>
      <c r="I552" s="1" t="s">
        <v>2958</v>
      </c>
      <c r="J552" s="1" t="s">
        <v>2959</v>
      </c>
    </row>
    <row r="553" spans="1:10" x14ac:dyDescent="0.25">
      <c r="A553" s="1" t="s">
        <v>2961</v>
      </c>
      <c r="B553" s="1" t="s">
        <v>2966</v>
      </c>
      <c r="C553" s="1"/>
      <c r="D553" s="1"/>
      <c r="E553" s="17">
        <v>7.5362318840579715E-2</v>
      </c>
      <c r="F553" s="1" t="s">
        <v>2418</v>
      </c>
      <c r="G553" s="1" t="s">
        <v>2962</v>
      </c>
      <c r="H553" s="1" t="s">
        <v>2963</v>
      </c>
      <c r="I553" s="1" t="s">
        <v>2964</v>
      </c>
      <c r="J553" s="1" t="s">
        <v>2965</v>
      </c>
    </row>
    <row r="554" spans="1:10" x14ac:dyDescent="0.25">
      <c r="A554" s="1" t="s">
        <v>2967</v>
      </c>
      <c r="B554" s="1" t="s">
        <v>2973</v>
      </c>
      <c r="C554" s="1"/>
      <c r="D554" s="1"/>
      <c r="E554" s="17">
        <v>0.10124917817225509</v>
      </c>
      <c r="F554" s="1" t="s">
        <v>2968</v>
      </c>
      <c r="G554" s="1" t="s">
        <v>2969</v>
      </c>
      <c r="H554" s="1" t="s">
        <v>2970</v>
      </c>
      <c r="I554" s="1" t="s">
        <v>2971</v>
      </c>
      <c r="J554" s="1" t="s">
        <v>2972</v>
      </c>
    </row>
    <row r="555" spans="1:10" x14ac:dyDescent="0.25">
      <c r="A555" s="1" t="s">
        <v>2974</v>
      </c>
      <c r="B555" s="1" t="s">
        <v>2980</v>
      </c>
      <c r="C555" s="1"/>
      <c r="D555" s="1"/>
      <c r="E555" s="17">
        <v>0.13325674899483056</v>
      </c>
      <c r="F555" s="1" t="s">
        <v>2975</v>
      </c>
      <c r="G555" s="1" t="s">
        <v>2976</v>
      </c>
      <c r="H555" s="1" t="s">
        <v>2977</v>
      </c>
      <c r="I555" s="1" t="s">
        <v>2978</v>
      </c>
      <c r="J555" s="1" t="s">
        <v>2979</v>
      </c>
    </row>
    <row r="556" spans="1:10" x14ac:dyDescent="0.25">
      <c r="A556" s="1" t="s">
        <v>2981</v>
      </c>
      <c r="B556" s="1" t="s">
        <v>2985</v>
      </c>
      <c r="C556" s="1"/>
      <c r="D556" s="1"/>
      <c r="E556" s="17">
        <v>0.14346103038309116</v>
      </c>
      <c r="F556" s="1" t="s">
        <v>2576</v>
      </c>
      <c r="G556" s="1" t="s">
        <v>1255</v>
      </c>
      <c r="H556" s="1" t="s">
        <v>2982</v>
      </c>
      <c r="I556" s="1" t="s">
        <v>2983</v>
      </c>
      <c r="J556" s="1" t="s">
        <v>2984</v>
      </c>
    </row>
    <row r="557" spans="1:10" x14ac:dyDescent="0.25">
      <c r="A557" s="1" t="s">
        <v>2986</v>
      </c>
      <c r="B557" s="1" t="s">
        <v>2989</v>
      </c>
      <c r="C557" s="1"/>
      <c r="D557" s="1"/>
      <c r="E557" s="17">
        <v>0.1174221736755871</v>
      </c>
      <c r="F557" s="1" t="s">
        <v>884</v>
      </c>
      <c r="G557" s="1" t="s">
        <v>2987</v>
      </c>
      <c r="H557" s="1" t="s">
        <v>2988</v>
      </c>
      <c r="I557" s="1" t="s">
        <v>1520</v>
      </c>
      <c r="J557" s="1" t="s">
        <v>1521</v>
      </c>
    </row>
    <row r="558" spans="1:10" x14ac:dyDescent="0.25">
      <c r="A558" s="1" t="s">
        <v>2990</v>
      </c>
      <c r="B558" s="1" t="s">
        <v>2995</v>
      </c>
      <c r="C558" s="1"/>
      <c r="D558" s="1"/>
      <c r="E558" s="17">
        <v>0.13386348575215373</v>
      </c>
      <c r="F558" s="1" t="s">
        <v>1853</v>
      </c>
      <c r="G558" s="1" t="s">
        <v>2991</v>
      </c>
      <c r="H558" s="1" t="s">
        <v>2992</v>
      </c>
      <c r="I558" s="1" t="s">
        <v>2993</v>
      </c>
      <c r="J558" s="1" t="s">
        <v>2994</v>
      </c>
    </row>
    <row r="559" spans="1:10" x14ac:dyDescent="0.25">
      <c r="A559" s="1" t="s">
        <v>2996</v>
      </c>
      <c r="B559" s="1" t="s">
        <v>2999</v>
      </c>
      <c r="C559" s="1"/>
      <c r="D559" s="1"/>
      <c r="E559" s="17">
        <v>0.1195079086115993</v>
      </c>
      <c r="F559" s="1" t="s">
        <v>1853</v>
      </c>
      <c r="G559" s="1" t="s">
        <v>2997</v>
      </c>
      <c r="H559" s="1" t="s">
        <v>2998</v>
      </c>
      <c r="I559" s="1" t="s">
        <v>2971</v>
      </c>
      <c r="J559" s="1" t="s">
        <v>2972</v>
      </c>
    </row>
    <row r="560" spans="1:10" x14ac:dyDescent="0.25">
      <c r="A560" s="1" t="s">
        <v>3000</v>
      </c>
      <c r="B560" s="1" t="s">
        <v>3003</v>
      </c>
      <c r="C560" s="1"/>
      <c r="D560" s="1"/>
      <c r="E560" s="17">
        <v>0.15602649006622515</v>
      </c>
      <c r="F560" s="1" t="s">
        <v>927</v>
      </c>
      <c r="G560" s="1" t="s">
        <v>3001</v>
      </c>
      <c r="H560" s="1" t="s">
        <v>3002</v>
      </c>
      <c r="I560" s="1" t="s">
        <v>2983</v>
      </c>
      <c r="J560" s="1" t="s">
        <v>2984</v>
      </c>
    </row>
    <row r="561" spans="1:10" x14ac:dyDescent="0.25">
      <c r="A561" s="1" t="s">
        <v>3004</v>
      </c>
      <c r="B561" s="1" t="s">
        <v>3009</v>
      </c>
      <c r="C561" s="1"/>
      <c r="D561" s="1"/>
      <c r="E561" s="17">
        <v>8.4210526315789472E-2</v>
      </c>
      <c r="F561" s="1" t="s">
        <v>927</v>
      </c>
      <c r="G561" s="1" t="s">
        <v>3005</v>
      </c>
      <c r="H561" s="1" t="s">
        <v>3006</v>
      </c>
      <c r="I561" s="1" t="s">
        <v>3007</v>
      </c>
      <c r="J561" s="1" t="s">
        <v>3008</v>
      </c>
    </row>
    <row r="562" spans="1:10" x14ac:dyDescent="0.25">
      <c r="A562" s="1" t="s">
        <v>3010</v>
      </c>
      <c r="B562" s="1" t="s">
        <v>3015</v>
      </c>
      <c r="C562" s="1"/>
      <c r="D562" s="1"/>
      <c r="E562" s="17">
        <v>9.1331269349845201E-2</v>
      </c>
      <c r="F562" s="1" t="s">
        <v>1853</v>
      </c>
      <c r="G562" s="1" t="s">
        <v>3011</v>
      </c>
      <c r="H562" s="1" t="s">
        <v>3012</v>
      </c>
      <c r="I562" s="1" t="s">
        <v>3013</v>
      </c>
      <c r="J562" s="1" t="s">
        <v>3014</v>
      </c>
    </row>
    <row r="563" spans="1:10" x14ac:dyDescent="0.25">
      <c r="A563" s="1" t="s">
        <v>3016</v>
      </c>
      <c r="B563" s="1" t="s">
        <v>3021</v>
      </c>
      <c r="C563" s="1"/>
      <c r="D563" s="1"/>
      <c r="E563" s="17">
        <v>5.3349282296650716E-2</v>
      </c>
      <c r="F563" s="1" t="s">
        <v>968</v>
      </c>
      <c r="G563" s="1" t="s">
        <v>3017</v>
      </c>
      <c r="H563" s="1" t="s">
        <v>3018</v>
      </c>
      <c r="I563" s="1" t="s">
        <v>3019</v>
      </c>
      <c r="J563" s="1" t="s">
        <v>3020</v>
      </c>
    </row>
    <row r="564" spans="1:10" x14ac:dyDescent="0.25">
      <c r="A564" s="1" t="s">
        <v>3022</v>
      </c>
      <c r="B564" s="1" t="s">
        <v>3026</v>
      </c>
      <c r="C564" s="1"/>
      <c r="D564" s="1"/>
      <c r="E564" s="17">
        <v>7.6095947063688996E-2</v>
      </c>
      <c r="F564" s="1" t="s">
        <v>927</v>
      </c>
      <c r="G564" s="1" t="s">
        <v>1853</v>
      </c>
      <c r="H564" s="1" t="s">
        <v>3023</v>
      </c>
      <c r="I564" s="1" t="s">
        <v>3024</v>
      </c>
      <c r="J564" s="1" t="s">
        <v>3025</v>
      </c>
    </row>
    <row r="565" spans="1:10" x14ac:dyDescent="0.25">
      <c r="A565" s="1" t="s">
        <v>3027</v>
      </c>
      <c r="B565" s="1" t="s">
        <v>3030</v>
      </c>
      <c r="C565" s="1"/>
      <c r="D565" s="1"/>
      <c r="E565" s="17">
        <v>0.146484375</v>
      </c>
      <c r="F565" s="1" t="s">
        <v>3028</v>
      </c>
      <c r="G565" s="1" t="s">
        <v>1063</v>
      </c>
      <c r="H565" s="1" t="s">
        <v>3029</v>
      </c>
      <c r="I565" s="1" t="s">
        <v>222</v>
      </c>
      <c r="J565" s="1" t="s">
        <v>223</v>
      </c>
    </row>
    <row r="566" spans="1:10" x14ac:dyDescent="0.25">
      <c r="A566" s="1" t="s">
        <v>3031</v>
      </c>
      <c r="B566" s="1" t="s">
        <v>3037</v>
      </c>
      <c r="C566" s="1"/>
      <c r="D566" s="1"/>
      <c r="E566" s="17">
        <v>9.7919216646266835E-2</v>
      </c>
      <c r="F566" s="1" t="s">
        <v>3032</v>
      </c>
      <c r="G566" s="1" t="s">
        <v>3033</v>
      </c>
      <c r="H566" s="1" t="s">
        <v>3034</v>
      </c>
      <c r="I566" s="1" t="s">
        <v>3035</v>
      </c>
      <c r="J566" s="1" t="s">
        <v>3036</v>
      </c>
    </row>
    <row r="567" spans="1:10" x14ac:dyDescent="0.25">
      <c r="A567" s="1" t="s">
        <v>3038</v>
      </c>
      <c r="B567" s="1" t="s">
        <v>3044</v>
      </c>
      <c r="C567" s="1"/>
      <c r="D567" s="1"/>
      <c r="E567" s="17">
        <v>9.8582039162727883E-2</v>
      </c>
      <c r="F567" s="1" t="s">
        <v>3039</v>
      </c>
      <c r="G567" s="1" t="s">
        <v>3040</v>
      </c>
      <c r="H567" s="1" t="s">
        <v>3041</v>
      </c>
      <c r="I567" s="1" t="s">
        <v>3042</v>
      </c>
      <c r="J567" s="1" t="s">
        <v>3043</v>
      </c>
    </row>
    <row r="568" spans="1:10" x14ac:dyDescent="0.25">
      <c r="A568" s="1" t="s">
        <v>3045</v>
      </c>
      <c r="B568" s="1" t="s">
        <v>3050</v>
      </c>
      <c r="C568" s="1"/>
      <c r="D568" s="1"/>
      <c r="E568" s="17">
        <v>0.12188365650969529</v>
      </c>
      <c r="F568" s="1" t="s">
        <v>2644</v>
      </c>
      <c r="G568" s="1" t="s">
        <v>3046</v>
      </c>
      <c r="H568" s="1" t="s">
        <v>3047</v>
      </c>
      <c r="I568" s="1" t="s">
        <v>3048</v>
      </c>
      <c r="J568" s="1" t="s">
        <v>3049</v>
      </c>
    </row>
    <row r="569" spans="1:10" x14ac:dyDescent="0.25">
      <c r="A569" s="1" t="s">
        <v>3051</v>
      </c>
      <c r="B569" s="1" t="s">
        <v>3056</v>
      </c>
      <c r="C569" s="1"/>
      <c r="D569" s="1"/>
      <c r="E569" s="17">
        <v>6.010137581462708E-2</v>
      </c>
      <c r="F569" s="1" t="s">
        <v>380</v>
      </c>
      <c r="G569" s="1" t="s">
        <v>3052</v>
      </c>
      <c r="H569" s="1" t="s">
        <v>3053</v>
      </c>
      <c r="I569" s="1" t="s">
        <v>3054</v>
      </c>
      <c r="J569" s="1" t="s">
        <v>3055</v>
      </c>
    </row>
    <row r="570" spans="1:10" x14ac:dyDescent="0.25">
      <c r="A570" s="1" t="s">
        <v>3057</v>
      </c>
      <c r="B570" s="1" t="s">
        <v>3060</v>
      </c>
      <c r="C570" s="1"/>
      <c r="D570" s="1"/>
      <c r="E570" s="17">
        <v>0.13303437967115098</v>
      </c>
      <c r="F570" s="1" t="s">
        <v>1897</v>
      </c>
      <c r="G570" s="1" t="s">
        <v>3058</v>
      </c>
      <c r="H570" s="1" t="s">
        <v>3059</v>
      </c>
      <c r="I570" s="1" t="s">
        <v>4</v>
      </c>
      <c r="J570" s="1" t="s">
        <v>438</v>
      </c>
    </row>
    <row r="571" spans="1:10" x14ac:dyDescent="0.25">
      <c r="A571" s="1" t="s">
        <v>3061</v>
      </c>
      <c r="B571" s="1" t="s">
        <v>3066</v>
      </c>
      <c r="C571" s="1"/>
      <c r="D571" s="1"/>
      <c r="E571" s="17">
        <v>0.13315696649029982</v>
      </c>
      <c r="F571" s="1" t="s">
        <v>357</v>
      </c>
      <c r="G571" s="1" t="s">
        <v>3062</v>
      </c>
      <c r="H571" s="1" t="s">
        <v>3063</v>
      </c>
      <c r="I571" s="1" t="s">
        <v>3064</v>
      </c>
      <c r="J571" s="1" t="s">
        <v>3065</v>
      </c>
    </row>
    <row r="572" spans="1:10" x14ac:dyDescent="0.25">
      <c r="A572" s="1" t="s">
        <v>3067</v>
      </c>
      <c r="B572" s="1" t="s">
        <v>3072</v>
      </c>
      <c r="C572" s="1"/>
      <c r="D572" s="1"/>
      <c r="E572" s="17">
        <v>9.5749877870053735E-2</v>
      </c>
      <c r="F572" s="1" t="s">
        <v>699</v>
      </c>
      <c r="G572" s="1" t="s">
        <v>3068</v>
      </c>
      <c r="H572" s="1" t="s">
        <v>3069</v>
      </c>
      <c r="I572" s="1" t="s">
        <v>3070</v>
      </c>
      <c r="J572" s="1" t="s">
        <v>3071</v>
      </c>
    </row>
    <row r="573" spans="1:10" x14ac:dyDescent="0.25">
      <c r="A573" s="1" t="s">
        <v>3073</v>
      </c>
      <c r="B573" s="1" t="s">
        <v>3076</v>
      </c>
      <c r="C573" s="1"/>
      <c r="D573" s="1"/>
      <c r="E573" s="17">
        <v>0.12888888888888889</v>
      </c>
      <c r="F573" s="1" t="s">
        <v>2031</v>
      </c>
      <c r="G573" s="1" t="s">
        <v>3074</v>
      </c>
      <c r="H573" s="1" t="s">
        <v>3075</v>
      </c>
      <c r="I573" s="1" t="s">
        <v>1412</v>
      </c>
      <c r="J573" s="1" t="s">
        <v>1413</v>
      </c>
    </row>
    <row r="574" spans="1:10" x14ac:dyDescent="0.25">
      <c r="A574" s="1" t="s">
        <v>3077</v>
      </c>
      <c r="B574" s="1" t="s">
        <v>3081</v>
      </c>
      <c r="C574" s="1"/>
      <c r="D574" s="1"/>
      <c r="E574" s="17">
        <v>0.17741935483870969</v>
      </c>
      <c r="F574" s="1" t="s">
        <v>441</v>
      </c>
      <c r="G574" s="1" t="s">
        <v>3078</v>
      </c>
      <c r="H574" s="1" t="s">
        <v>3079</v>
      </c>
      <c r="I574" s="1" t="s">
        <v>72</v>
      </c>
      <c r="J574" s="1" t="s">
        <v>3080</v>
      </c>
    </row>
    <row r="575" spans="1:10" x14ac:dyDescent="0.25">
      <c r="A575" s="1" t="s">
        <v>3082</v>
      </c>
      <c r="B575" s="1" t="s">
        <v>3085</v>
      </c>
      <c r="C575" s="1"/>
      <c r="D575" s="1"/>
      <c r="E575" s="17">
        <v>8.8872104733131924E-2</v>
      </c>
      <c r="F575" s="1" t="s">
        <v>2031</v>
      </c>
      <c r="G575" s="1" t="s">
        <v>1051</v>
      </c>
      <c r="H575" s="1" t="s">
        <v>3083</v>
      </c>
      <c r="I575" s="1" t="s">
        <v>72</v>
      </c>
      <c r="J575" s="1" t="s">
        <v>3084</v>
      </c>
    </row>
    <row r="576" spans="1:10" x14ac:dyDescent="0.25">
      <c r="A576" s="1" t="s">
        <v>3086</v>
      </c>
      <c r="B576" s="1" t="s">
        <v>3092</v>
      </c>
      <c r="C576" s="1"/>
      <c r="D576" s="1"/>
      <c r="E576" s="17">
        <v>8.7899543378995429E-2</v>
      </c>
      <c r="F576" s="1" t="s">
        <v>3087</v>
      </c>
      <c r="G576" s="1" t="s">
        <v>3088</v>
      </c>
      <c r="H576" s="1" t="s">
        <v>3089</v>
      </c>
      <c r="I576" s="1" t="s">
        <v>3090</v>
      </c>
      <c r="J576" s="1" t="s">
        <v>3091</v>
      </c>
    </row>
    <row r="577" spans="1:10" x14ac:dyDescent="0.25">
      <c r="A577" s="1" t="s">
        <v>3093</v>
      </c>
      <c r="B577" s="1" t="s">
        <v>3097</v>
      </c>
      <c r="C577" s="1"/>
      <c r="D577" s="1"/>
      <c r="E577" s="17">
        <v>0.12536443148688048</v>
      </c>
      <c r="F577" s="1" t="s">
        <v>2350</v>
      </c>
      <c r="G577" s="1" t="s">
        <v>1913</v>
      </c>
      <c r="H577" s="1" t="s">
        <v>3094</v>
      </c>
      <c r="I577" s="1" t="s">
        <v>3095</v>
      </c>
      <c r="J577" s="1" t="s">
        <v>3096</v>
      </c>
    </row>
    <row r="578" spans="1:10" x14ac:dyDescent="0.25">
      <c r="A578" s="1" t="s">
        <v>3098</v>
      </c>
      <c r="B578" s="1" t="s">
        <v>3102</v>
      </c>
      <c r="C578" s="1"/>
      <c r="D578" s="1"/>
      <c r="E578" s="17">
        <v>0.17904761904761904</v>
      </c>
      <c r="F578" s="1" t="s">
        <v>1562</v>
      </c>
      <c r="G578" s="1" t="s">
        <v>293</v>
      </c>
      <c r="H578" s="1" t="s">
        <v>3099</v>
      </c>
      <c r="I578" s="1" t="s">
        <v>3100</v>
      </c>
      <c r="J578" s="1" t="s">
        <v>3101</v>
      </c>
    </row>
    <row r="579" spans="1:10" x14ac:dyDescent="0.25">
      <c r="A579" s="1" t="s">
        <v>3103</v>
      </c>
      <c r="B579" s="1" t="s">
        <v>3108</v>
      </c>
      <c r="C579" s="1"/>
      <c r="D579" s="1"/>
      <c r="E579" s="17">
        <v>9.579563597658329E-2</v>
      </c>
      <c r="F579" s="1" t="s">
        <v>884</v>
      </c>
      <c r="G579" s="1" t="s">
        <v>3104</v>
      </c>
      <c r="H579" s="1" t="s">
        <v>3105</v>
      </c>
      <c r="I579" s="1" t="s">
        <v>3106</v>
      </c>
      <c r="J579" s="1" t="s">
        <v>3107</v>
      </c>
    </row>
    <row r="580" spans="1:10" x14ac:dyDescent="0.25">
      <c r="A580" s="1" t="s">
        <v>3109</v>
      </c>
      <c r="B580" s="1" t="s">
        <v>3115</v>
      </c>
      <c r="C580" s="1"/>
      <c r="D580" s="1"/>
      <c r="E580" s="17">
        <v>0.16804979253112035</v>
      </c>
      <c r="F580" s="1" t="s">
        <v>3110</v>
      </c>
      <c r="G580" s="1" t="s">
        <v>3111</v>
      </c>
      <c r="H580" s="1" t="s">
        <v>3112</v>
      </c>
      <c r="I580" s="1" t="s">
        <v>3113</v>
      </c>
      <c r="J580" s="1" t="s">
        <v>3114</v>
      </c>
    </row>
    <row r="581" spans="1:10" x14ac:dyDescent="0.25">
      <c r="A581" s="1" t="s">
        <v>3116</v>
      </c>
      <c r="B581" s="1" t="s">
        <v>3121</v>
      </c>
      <c r="C581" s="1"/>
      <c r="D581" s="1"/>
      <c r="E581" s="17">
        <v>7.1850393700787399E-2</v>
      </c>
      <c r="F581" s="1" t="s">
        <v>293</v>
      </c>
      <c r="G581" s="1" t="s">
        <v>3117</v>
      </c>
      <c r="H581" s="1" t="s">
        <v>3118</v>
      </c>
      <c r="I581" s="1" t="s">
        <v>3119</v>
      </c>
      <c r="J581" s="1" t="s">
        <v>3120</v>
      </c>
    </row>
    <row r="582" spans="1:10" x14ac:dyDescent="0.25">
      <c r="A582" s="1" t="s">
        <v>3122</v>
      </c>
      <c r="B582" s="1" t="s">
        <v>3126</v>
      </c>
      <c r="C582" s="1"/>
      <c r="D582" s="1"/>
      <c r="E582" s="17">
        <v>8.2997987927565395E-2</v>
      </c>
      <c r="F582" s="1" t="s">
        <v>2031</v>
      </c>
      <c r="G582" s="1" t="s">
        <v>1051</v>
      </c>
      <c r="H582" s="1" t="s">
        <v>3123</v>
      </c>
      <c r="I582" s="1" t="s">
        <v>3124</v>
      </c>
      <c r="J582" s="1" t="s">
        <v>3125</v>
      </c>
    </row>
    <row r="583" spans="1:10" x14ac:dyDescent="0.25">
      <c r="A583" s="1" t="s">
        <v>3127</v>
      </c>
      <c r="B583" s="1" t="s">
        <v>2895</v>
      </c>
      <c r="C583" s="1"/>
      <c r="D583" s="1"/>
      <c r="E583" s="17">
        <v>9.9547511312217188E-2</v>
      </c>
      <c r="F583" s="1" t="s">
        <v>896</v>
      </c>
      <c r="G583" s="1" t="s">
        <v>3128</v>
      </c>
      <c r="H583" s="1" t="s">
        <v>3129</v>
      </c>
      <c r="I583" s="1" t="s">
        <v>3130</v>
      </c>
      <c r="J583" s="1" t="s">
        <v>3131</v>
      </c>
    </row>
    <row r="584" spans="1:10" x14ac:dyDescent="0.25">
      <c r="A584" s="1" t="s">
        <v>3132</v>
      </c>
      <c r="B584" s="1" t="s">
        <v>3135</v>
      </c>
      <c r="C584" s="1"/>
      <c r="D584" s="1"/>
      <c r="E584" s="17">
        <v>0.16407061266874351</v>
      </c>
      <c r="F584" s="1" t="s">
        <v>2644</v>
      </c>
      <c r="G584" s="1" t="s">
        <v>3133</v>
      </c>
      <c r="H584" s="1" t="s">
        <v>3134</v>
      </c>
      <c r="I584" s="1" t="s">
        <v>1453</v>
      </c>
      <c r="J584" s="1" t="s">
        <v>1454</v>
      </c>
    </row>
    <row r="585" spans="1:10" x14ac:dyDescent="0.25">
      <c r="A585" s="1" t="s">
        <v>3136</v>
      </c>
      <c r="B585" s="1" t="s">
        <v>3138</v>
      </c>
      <c r="C585" s="1" t="s">
        <v>3139</v>
      </c>
      <c r="D585" s="1" t="s">
        <v>3140</v>
      </c>
      <c r="E585" s="17">
        <v>0.15555555555555556</v>
      </c>
      <c r="F585" s="2" t="s">
        <v>4729</v>
      </c>
      <c r="G585" s="2" t="s">
        <v>4730</v>
      </c>
      <c r="H585" s="1" t="s">
        <v>3137</v>
      </c>
      <c r="I585" s="1" t="s">
        <v>1453</v>
      </c>
      <c r="J585" s="1" t="s">
        <v>1454</v>
      </c>
    </row>
    <row r="586" spans="1:10" x14ac:dyDescent="0.25">
      <c r="A586" s="1" t="s">
        <v>3136</v>
      </c>
      <c r="B586" s="1" t="s">
        <v>3138</v>
      </c>
      <c r="C586" s="1"/>
      <c r="D586" s="1"/>
      <c r="E586" s="17">
        <v>0.11945117029862792</v>
      </c>
      <c r="F586" s="1" t="s">
        <v>194</v>
      </c>
      <c r="G586" s="1" t="s">
        <v>172</v>
      </c>
      <c r="H586" s="1" t="s">
        <v>3137</v>
      </c>
      <c r="I586" s="1" t="s">
        <v>1453</v>
      </c>
      <c r="J586" s="1" t="s">
        <v>1454</v>
      </c>
    </row>
    <row r="587" spans="1:10" x14ac:dyDescent="0.25">
      <c r="A587" s="1" t="s">
        <v>3141</v>
      </c>
      <c r="B587" s="1" t="s">
        <v>3146</v>
      </c>
      <c r="C587" s="1"/>
      <c r="D587" s="1"/>
      <c r="E587" s="17">
        <v>0.19708029197080293</v>
      </c>
      <c r="F587" s="1" t="s">
        <v>927</v>
      </c>
      <c r="G587" s="1" t="s">
        <v>3142</v>
      </c>
      <c r="H587" s="1" t="s">
        <v>3143</v>
      </c>
      <c r="I587" s="1" t="s">
        <v>3144</v>
      </c>
      <c r="J587" s="1" t="s">
        <v>3145</v>
      </c>
    </row>
    <row r="588" spans="1:10" x14ac:dyDescent="0.25">
      <c r="A588" s="1" t="s">
        <v>3147</v>
      </c>
      <c r="B588" s="1" t="s">
        <v>3152</v>
      </c>
      <c r="C588" s="1"/>
      <c r="D588" s="1"/>
      <c r="E588" s="17">
        <v>8.7347803070407626E-2</v>
      </c>
      <c r="F588" s="1" t="s">
        <v>380</v>
      </c>
      <c r="G588" s="1" t="s">
        <v>3148</v>
      </c>
      <c r="H588" s="1" t="s">
        <v>3149</v>
      </c>
      <c r="I588" s="1" t="s">
        <v>3150</v>
      </c>
      <c r="J588" s="1" t="s">
        <v>3151</v>
      </c>
    </row>
    <row r="589" spans="1:10" x14ac:dyDescent="0.25">
      <c r="A589" s="1" t="s">
        <v>3153</v>
      </c>
      <c r="B589" s="1" t="s">
        <v>3158</v>
      </c>
      <c r="C589" s="1"/>
      <c r="D589" s="1"/>
      <c r="E589" s="17">
        <v>0.10909090909090909</v>
      </c>
      <c r="F589" s="1" t="s">
        <v>2609</v>
      </c>
      <c r="G589" s="1" t="s">
        <v>3154</v>
      </c>
      <c r="H589" s="1" t="s">
        <v>3155</v>
      </c>
      <c r="I589" s="1" t="s">
        <v>3156</v>
      </c>
      <c r="J589" s="1" t="s">
        <v>3157</v>
      </c>
    </row>
    <row r="590" spans="1:10" x14ac:dyDescent="0.25">
      <c r="A590" s="1" t="s">
        <v>3159</v>
      </c>
      <c r="B590" s="1" t="s">
        <v>2222</v>
      </c>
      <c r="C590" s="1"/>
      <c r="D590" s="1"/>
      <c r="E590" s="17">
        <v>5.5200729927007301E-2</v>
      </c>
      <c r="F590" s="1" t="s">
        <v>675</v>
      </c>
      <c r="G590" s="1" t="s">
        <v>3160</v>
      </c>
      <c r="H590" s="1" t="s">
        <v>3161</v>
      </c>
      <c r="I590" s="1" t="s">
        <v>3162</v>
      </c>
      <c r="J590" s="1" t="s">
        <v>3163</v>
      </c>
    </row>
    <row r="591" spans="1:10" x14ac:dyDescent="0.25">
      <c r="A591" s="1" t="s">
        <v>3164</v>
      </c>
      <c r="B591" s="1" t="s">
        <v>3170</v>
      </c>
      <c r="C591" s="1"/>
      <c r="D591" s="1"/>
      <c r="E591" s="17">
        <v>9.1194968553459113E-2</v>
      </c>
      <c r="F591" s="1" t="s">
        <v>3165</v>
      </c>
      <c r="G591" s="1" t="s">
        <v>3166</v>
      </c>
      <c r="H591" s="1" t="s">
        <v>3167</v>
      </c>
      <c r="I591" s="1" t="s">
        <v>3168</v>
      </c>
      <c r="J591" s="1" t="s">
        <v>3169</v>
      </c>
    </row>
    <row r="592" spans="1:10" x14ac:dyDescent="0.25">
      <c r="A592" s="1" t="s">
        <v>3171</v>
      </c>
      <c r="B592" s="1" t="s">
        <v>3174</v>
      </c>
      <c r="C592" s="1"/>
      <c r="D592" s="1"/>
      <c r="E592" s="17">
        <v>6.535947712418301E-2</v>
      </c>
      <c r="F592" s="1" t="s">
        <v>85</v>
      </c>
      <c r="G592" s="1" t="s">
        <v>3172</v>
      </c>
      <c r="H592" s="1" t="s">
        <v>3173</v>
      </c>
      <c r="I592" s="1" t="s">
        <v>3162</v>
      </c>
      <c r="J592" s="1" t="s">
        <v>3163</v>
      </c>
    </row>
    <row r="593" spans="1:10" x14ac:dyDescent="0.25">
      <c r="A593" s="1" t="s">
        <v>3175</v>
      </c>
      <c r="B593" s="1" t="s">
        <v>2289</v>
      </c>
      <c r="C593" s="1"/>
      <c r="D593" s="1"/>
      <c r="E593" s="17">
        <v>0.24191461836998707</v>
      </c>
      <c r="F593" s="1" t="s">
        <v>145</v>
      </c>
      <c r="G593" s="1" t="s">
        <v>3176</v>
      </c>
      <c r="H593" s="1" t="s">
        <v>3177</v>
      </c>
      <c r="I593" s="1" t="s">
        <v>3178</v>
      </c>
      <c r="J593" s="1" t="s">
        <v>3179</v>
      </c>
    </row>
    <row r="594" spans="1:10" x14ac:dyDescent="0.25">
      <c r="A594" s="1" t="s">
        <v>3180</v>
      </c>
      <c r="B594" s="1" t="s">
        <v>3186</v>
      </c>
      <c r="C594" s="1"/>
      <c r="D594" s="1"/>
      <c r="E594" s="17">
        <v>0.2279098110907983</v>
      </c>
      <c r="F594" s="1" t="s">
        <v>3181</v>
      </c>
      <c r="G594" s="1" t="s">
        <v>3182</v>
      </c>
      <c r="H594" s="1" t="s">
        <v>3183</v>
      </c>
      <c r="I594" s="1" t="s">
        <v>3184</v>
      </c>
      <c r="J594" s="1" t="s">
        <v>3185</v>
      </c>
    </row>
    <row r="595" spans="1:10" x14ac:dyDescent="0.25">
      <c r="A595" s="1" t="s">
        <v>3187</v>
      </c>
      <c r="B595" s="1" t="s">
        <v>2464</v>
      </c>
      <c r="C595" s="1"/>
      <c r="D595" s="1"/>
      <c r="E595" s="17">
        <v>0.19318181818181818</v>
      </c>
      <c r="F595" s="1" t="s">
        <v>1171</v>
      </c>
      <c r="G595" s="1" t="s">
        <v>3188</v>
      </c>
      <c r="H595" s="1" t="s">
        <v>3189</v>
      </c>
      <c r="I595" s="1" t="s">
        <v>3190</v>
      </c>
      <c r="J595" s="1" t="s">
        <v>3191</v>
      </c>
    </row>
    <row r="596" spans="1:10" x14ac:dyDescent="0.25">
      <c r="A596" s="1" t="s">
        <v>3192</v>
      </c>
      <c r="B596" s="1" t="s">
        <v>3198</v>
      </c>
      <c r="C596" s="1"/>
      <c r="D596" s="1"/>
      <c r="E596" s="17">
        <v>5.2200614124872056E-2</v>
      </c>
      <c r="F596" s="1" t="s">
        <v>3193</v>
      </c>
      <c r="G596" s="1" t="s">
        <v>3194</v>
      </c>
      <c r="H596" s="1" t="s">
        <v>3195</v>
      </c>
      <c r="I596" s="1" t="s">
        <v>3196</v>
      </c>
      <c r="J596" s="1" t="s">
        <v>3197</v>
      </c>
    </row>
    <row r="597" spans="1:10" x14ac:dyDescent="0.25">
      <c r="A597" s="1" t="s">
        <v>3199</v>
      </c>
      <c r="B597" s="1" t="s">
        <v>3203</v>
      </c>
      <c r="C597" s="1"/>
      <c r="D597" s="1"/>
      <c r="E597" s="17">
        <v>6.86106346483705E-2</v>
      </c>
      <c r="F597" s="1" t="s">
        <v>3200</v>
      </c>
      <c r="G597" s="1" t="s">
        <v>3201</v>
      </c>
      <c r="H597" s="1" t="s">
        <v>3202</v>
      </c>
      <c r="I597" s="1" t="s">
        <v>2159</v>
      </c>
      <c r="J597" s="1" t="s">
        <v>2160</v>
      </c>
    </row>
    <row r="598" spans="1:10" x14ac:dyDescent="0.25">
      <c r="A598" s="1" t="s">
        <v>3204</v>
      </c>
      <c r="B598" s="1" t="s">
        <v>3209</v>
      </c>
      <c r="C598" s="1"/>
      <c r="D598" s="1"/>
      <c r="E598" s="17">
        <v>0.17492566897918732</v>
      </c>
      <c r="F598" s="1" t="s">
        <v>913</v>
      </c>
      <c r="G598" s="1" t="s">
        <v>3205</v>
      </c>
      <c r="H598" s="1" t="s">
        <v>3206</v>
      </c>
      <c r="I598" s="1" t="s">
        <v>3207</v>
      </c>
      <c r="J598" s="1" t="s">
        <v>3208</v>
      </c>
    </row>
    <row r="599" spans="1:10" x14ac:dyDescent="0.25">
      <c r="A599" s="1" t="s">
        <v>3210</v>
      </c>
      <c r="B599" s="1" t="s">
        <v>3215</v>
      </c>
      <c r="C599" s="1"/>
      <c r="D599" s="1"/>
      <c r="E599" s="17">
        <v>5.514705882352941E-2</v>
      </c>
      <c r="F599" s="1" t="s">
        <v>2031</v>
      </c>
      <c r="G599" s="1" t="s">
        <v>3211</v>
      </c>
      <c r="H599" s="1" t="s">
        <v>3212</v>
      </c>
      <c r="I599" s="1" t="s">
        <v>3213</v>
      </c>
      <c r="J599" s="1" t="s">
        <v>3214</v>
      </c>
    </row>
    <row r="600" spans="1:10" x14ac:dyDescent="0.25">
      <c r="A600" s="1" t="s">
        <v>3216</v>
      </c>
      <c r="B600" s="1" t="s">
        <v>3219</v>
      </c>
      <c r="C600" s="1"/>
      <c r="D600" s="1"/>
      <c r="E600" s="17">
        <v>0.27807486631016043</v>
      </c>
      <c r="F600" s="1" t="s">
        <v>1458</v>
      </c>
      <c r="G600" s="1" t="s">
        <v>2332</v>
      </c>
      <c r="H600" s="1" t="s">
        <v>3217</v>
      </c>
      <c r="I600" s="1" t="s">
        <v>11</v>
      </c>
      <c r="J600" s="1" t="s">
        <v>3218</v>
      </c>
    </row>
    <row r="601" spans="1:10" x14ac:dyDescent="0.25">
      <c r="A601" s="1" t="s">
        <v>3220</v>
      </c>
      <c r="B601" s="1" t="s">
        <v>3225</v>
      </c>
      <c r="C601" s="1"/>
      <c r="D601" s="1"/>
      <c r="E601" s="17">
        <v>0.18653516295025729</v>
      </c>
      <c r="F601" s="1" t="s">
        <v>1012</v>
      </c>
      <c r="G601" s="1" t="s">
        <v>3221</v>
      </c>
      <c r="H601" s="1" t="s">
        <v>3222</v>
      </c>
      <c r="I601" s="1" t="s">
        <v>3223</v>
      </c>
      <c r="J601" s="1" t="s">
        <v>3224</v>
      </c>
    </row>
    <row r="602" spans="1:10" x14ac:dyDescent="0.25">
      <c r="A602" s="1" t="s">
        <v>3226</v>
      </c>
      <c r="B602" s="1" t="s">
        <v>3230</v>
      </c>
      <c r="C602" s="1"/>
      <c r="D602" s="1"/>
      <c r="E602" s="17">
        <v>0.1302860696517413</v>
      </c>
      <c r="F602" s="1" t="s">
        <v>2743</v>
      </c>
      <c r="G602" s="1" t="s">
        <v>3227</v>
      </c>
      <c r="H602" s="1" t="s">
        <v>3228</v>
      </c>
      <c r="I602" s="1" t="s">
        <v>11</v>
      </c>
      <c r="J602" s="1" t="s">
        <v>3229</v>
      </c>
    </row>
    <row r="603" spans="1:10" x14ac:dyDescent="0.25">
      <c r="A603" s="1" t="s">
        <v>3231</v>
      </c>
      <c r="B603" s="1" t="s">
        <v>3236</v>
      </c>
      <c r="C603" s="1"/>
      <c r="D603" s="1"/>
      <c r="E603" s="17">
        <v>0.18098720292504569</v>
      </c>
      <c r="F603" s="1" t="s">
        <v>3232</v>
      </c>
      <c r="G603" s="1" t="s">
        <v>634</v>
      </c>
      <c r="H603" s="1" t="s">
        <v>3233</v>
      </c>
      <c r="I603" s="1" t="s">
        <v>3234</v>
      </c>
      <c r="J603" s="1" t="s">
        <v>3235</v>
      </c>
    </row>
    <row r="604" spans="1:10" x14ac:dyDescent="0.25">
      <c r="A604" s="1" t="s">
        <v>3237</v>
      </c>
      <c r="B604" s="1" t="s">
        <v>3241</v>
      </c>
      <c r="C604" s="1"/>
      <c r="D604" s="1"/>
      <c r="E604" s="17">
        <v>8.81406819644006E-2</v>
      </c>
      <c r="F604" s="1" t="s">
        <v>1171</v>
      </c>
      <c r="G604" s="1" t="s">
        <v>293</v>
      </c>
      <c r="H604" s="1" t="s">
        <v>3238</v>
      </c>
      <c r="I604" s="1" t="s">
        <v>3239</v>
      </c>
      <c r="J604" s="1" t="s">
        <v>3240</v>
      </c>
    </row>
    <row r="605" spans="1:10" x14ac:dyDescent="0.25">
      <c r="A605" s="1" t="s">
        <v>3242</v>
      </c>
      <c r="B605" s="1" t="s">
        <v>2999</v>
      </c>
      <c r="C605" s="1"/>
      <c r="D605" s="1"/>
      <c r="E605" s="17">
        <v>0.3016759776536313</v>
      </c>
      <c r="F605" s="1" t="s">
        <v>884</v>
      </c>
      <c r="G605" s="1" t="s">
        <v>1358</v>
      </c>
      <c r="H605" s="1" t="s">
        <v>3243</v>
      </c>
      <c r="I605" s="1" t="s">
        <v>11</v>
      </c>
      <c r="J605" s="1" t="s">
        <v>50</v>
      </c>
    </row>
    <row r="606" spans="1:10" x14ac:dyDescent="0.25">
      <c r="A606" s="1" t="s">
        <v>3244</v>
      </c>
      <c r="B606" s="1" t="s">
        <v>3248</v>
      </c>
      <c r="C606" s="1"/>
      <c r="D606" s="1"/>
      <c r="E606" s="17">
        <v>0.10781990521327015</v>
      </c>
      <c r="F606" s="1" t="s">
        <v>1458</v>
      </c>
      <c r="G606" s="1" t="s">
        <v>2430</v>
      </c>
      <c r="H606" s="1" t="s">
        <v>3245</v>
      </c>
      <c r="I606" s="1" t="s">
        <v>3246</v>
      </c>
      <c r="J606" s="1" t="s">
        <v>3247</v>
      </c>
    </row>
    <row r="607" spans="1:10" x14ac:dyDescent="0.25">
      <c r="A607" s="1" t="s">
        <v>3249</v>
      </c>
      <c r="B607" s="1" t="s">
        <v>3254</v>
      </c>
      <c r="C607" s="1"/>
      <c r="D607" s="1"/>
      <c r="E607" s="17">
        <v>0.14740210843373494</v>
      </c>
      <c r="F607" s="1" t="s">
        <v>1897</v>
      </c>
      <c r="G607" s="1" t="s">
        <v>3250</v>
      </c>
      <c r="H607" s="1" t="s">
        <v>3251</v>
      </c>
      <c r="I607" s="1" t="s">
        <v>3252</v>
      </c>
      <c r="J607" s="1" t="s">
        <v>3253</v>
      </c>
    </row>
    <row r="608" spans="1:10" x14ac:dyDescent="0.25">
      <c r="A608" s="1" t="s">
        <v>3255</v>
      </c>
      <c r="B608" s="1" t="s">
        <v>3260</v>
      </c>
      <c r="C608" s="1"/>
      <c r="D608" s="1"/>
      <c r="E608" s="17">
        <v>0.11880165289256199</v>
      </c>
      <c r="F608" s="1" t="s">
        <v>2024</v>
      </c>
      <c r="G608" s="1" t="s">
        <v>3256</v>
      </c>
      <c r="H608" s="1" t="s">
        <v>3257</v>
      </c>
      <c r="I608" s="1" t="s">
        <v>3258</v>
      </c>
      <c r="J608" s="1" t="s">
        <v>3259</v>
      </c>
    </row>
    <row r="609" spans="1:10" x14ac:dyDescent="0.25">
      <c r="A609" s="1" t="s">
        <v>3255</v>
      </c>
      <c r="B609" s="1" t="s">
        <v>3260</v>
      </c>
      <c r="C609" s="1" t="s">
        <v>3263</v>
      </c>
      <c r="D609" s="1" t="s">
        <v>3264</v>
      </c>
      <c r="E609" s="17">
        <v>0.5</v>
      </c>
      <c r="F609" s="1" t="s">
        <v>468</v>
      </c>
      <c r="G609" s="1" t="s">
        <v>3261</v>
      </c>
      <c r="H609" s="1" t="s">
        <v>3262</v>
      </c>
      <c r="I609" s="1" t="s">
        <v>3258</v>
      </c>
      <c r="J609" s="1" t="s">
        <v>3259</v>
      </c>
    </row>
    <row r="610" spans="1:10" x14ac:dyDescent="0.25">
      <c r="A610" s="1" t="s">
        <v>3265</v>
      </c>
      <c r="B610" s="1" t="s">
        <v>3174</v>
      </c>
      <c r="C610" s="1"/>
      <c r="D610" s="1"/>
      <c r="E610" s="17">
        <v>5.4810495626822157E-2</v>
      </c>
      <c r="F610" s="1" t="s">
        <v>1019</v>
      </c>
      <c r="G610" s="1" t="s">
        <v>3266</v>
      </c>
      <c r="H610" s="1" t="s">
        <v>3267</v>
      </c>
      <c r="I610" s="1" t="s">
        <v>3268</v>
      </c>
      <c r="J610" s="1" t="s">
        <v>3269</v>
      </c>
    </row>
    <row r="611" spans="1:10" x14ac:dyDescent="0.25">
      <c r="A611" s="1" t="s">
        <v>3270</v>
      </c>
      <c r="B611" s="1" t="s">
        <v>3273</v>
      </c>
      <c r="C611" s="1"/>
      <c r="D611" s="1"/>
      <c r="E611" s="17">
        <v>7.8616352201257858E-2</v>
      </c>
      <c r="F611" s="1" t="s">
        <v>2743</v>
      </c>
      <c r="G611" s="1" t="s">
        <v>3271</v>
      </c>
      <c r="H611" s="1" t="s">
        <v>3272</v>
      </c>
      <c r="I611" s="1" t="s">
        <v>1282</v>
      </c>
      <c r="J611" s="1" t="s">
        <v>1283</v>
      </c>
    </row>
    <row r="612" spans="1:10" x14ac:dyDescent="0.25">
      <c r="A612" s="1" t="s">
        <v>3274</v>
      </c>
      <c r="B612" s="1" t="s">
        <v>3279</v>
      </c>
      <c r="C612" s="1"/>
      <c r="D612" s="1"/>
      <c r="E612" s="17">
        <v>0.10079443892750745</v>
      </c>
      <c r="F612" s="1" t="s">
        <v>1397</v>
      </c>
      <c r="G612" s="1" t="s">
        <v>3275</v>
      </c>
      <c r="H612" s="1" t="s">
        <v>3276</v>
      </c>
      <c r="I612" s="1" t="s">
        <v>3277</v>
      </c>
      <c r="J612" s="1" t="s">
        <v>3278</v>
      </c>
    </row>
    <row r="613" spans="1:10" x14ac:dyDescent="0.25">
      <c r="A613" s="1" t="s">
        <v>3280</v>
      </c>
      <c r="B613" s="1" t="s">
        <v>3285</v>
      </c>
      <c r="C613" s="1" t="s">
        <v>3286</v>
      </c>
      <c r="D613" s="1" t="s">
        <v>3287</v>
      </c>
      <c r="E613" s="17">
        <v>0.65573770491803274</v>
      </c>
      <c r="F613" s="1" t="s">
        <v>3193</v>
      </c>
      <c r="G613" s="1" t="s">
        <v>3281</v>
      </c>
      <c r="H613" s="1" t="s">
        <v>3282</v>
      </c>
      <c r="I613" s="1" t="s">
        <v>3283</v>
      </c>
      <c r="J613" s="1" t="s">
        <v>3284</v>
      </c>
    </row>
    <row r="614" spans="1:10" x14ac:dyDescent="0.25">
      <c r="A614" s="1" t="s">
        <v>3288</v>
      </c>
      <c r="B614" s="1" t="s">
        <v>3291</v>
      </c>
      <c r="C614" s="1" t="s">
        <v>3292</v>
      </c>
      <c r="D614" s="1" t="s">
        <v>3293</v>
      </c>
      <c r="E614" s="17">
        <v>0.39855072463768115</v>
      </c>
      <c r="F614" s="1" t="s">
        <v>1179</v>
      </c>
      <c r="G614" s="1" t="s">
        <v>3289</v>
      </c>
      <c r="H614" s="1" t="s">
        <v>3290</v>
      </c>
      <c r="I614" s="1" t="s">
        <v>1915</v>
      </c>
      <c r="J614" s="1" t="s">
        <v>1916</v>
      </c>
    </row>
    <row r="615" spans="1:10" x14ac:dyDescent="0.25">
      <c r="A615" s="1" t="s">
        <v>3288</v>
      </c>
      <c r="B615" s="1" t="s">
        <v>3291</v>
      </c>
      <c r="C615" s="1" t="s">
        <v>3294</v>
      </c>
      <c r="D615" s="1" t="s">
        <v>3295</v>
      </c>
      <c r="E615" s="17">
        <v>0.2857142857142857</v>
      </c>
      <c r="F615" s="1" t="s">
        <v>1179</v>
      </c>
      <c r="G615" s="1" t="s">
        <v>3289</v>
      </c>
      <c r="H615" s="1" t="s">
        <v>3290</v>
      </c>
      <c r="I615" s="1" t="s">
        <v>1915</v>
      </c>
      <c r="J615" s="1" t="s">
        <v>1916</v>
      </c>
    </row>
    <row r="616" spans="1:10" x14ac:dyDescent="0.25">
      <c r="A616" s="1" t="s">
        <v>3296</v>
      </c>
      <c r="B616" s="1" t="s">
        <v>3301</v>
      </c>
      <c r="C616" s="1"/>
      <c r="D616" s="1"/>
      <c r="E616" s="17">
        <v>7.8870139398385913E-2</v>
      </c>
      <c r="F616" s="1" t="s">
        <v>200</v>
      </c>
      <c r="G616" s="1" t="s">
        <v>3297</v>
      </c>
      <c r="H616" s="1" t="s">
        <v>3298</v>
      </c>
      <c r="I616" s="1" t="s">
        <v>3299</v>
      </c>
      <c r="J616" s="1" t="s">
        <v>3300</v>
      </c>
    </row>
    <row r="617" spans="1:10" x14ac:dyDescent="0.25">
      <c r="A617" s="1" t="s">
        <v>3302</v>
      </c>
      <c r="B617" s="1" t="s">
        <v>3307</v>
      </c>
      <c r="C617" s="1"/>
      <c r="D617" s="1"/>
      <c r="E617" s="17">
        <v>0.14695340501792115</v>
      </c>
      <c r="F617" s="1" t="s">
        <v>1019</v>
      </c>
      <c r="G617" s="1" t="s">
        <v>3303</v>
      </c>
      <c r="H617" s="1" t="s">
        <v>3304</v>
      </c>
      <c r="I617" s="1" t="s">
        <v>3305</v>
      </c>
      <c r="J617" s="1" t="s">
        <v>3306</v>
      </c>
    </row>
    <row r="618" spans="1:10" x14ac:dyDescent="0.25">
      <c r="A618" s="1" t="s">
        <v>3308</v>
      </c>
      <c r="B618" s="1" t="s">
        <v>3313</v>
      </c>
      <c r="C618" s="1"/>
      <c r="D618" s="1"/>
      <c r="E618" s="17">
        <v>0.12691466083150985</v>
      </c>
      <c r="F618" s="1" t="s">
        <v>1019</v>
      </c>
      <c r="G618" s="1" t="s">
        <v>3309</v>
      </c>
      <c r="H618" s="1" t="s">
        <v>3310</v>
      </c>
      <c r="I618" s="1" t="s">
        <v>3311</v>
      </c>
      <c r="J618" s="1" t="s">
        <v>3312</v>
      </c>
    </row>
    <row r="619" spans="1:10" x14ac:dyDescent="0.25">
      <c r="A619" s="1" t="s">
        <v>3314</v>
      </c>
      <c r="B619" s="1" t="s">
        <v>3318</v>
      </c>
      <c r="C619" s="1"/>
      <c r="D619" s="1"/>
      <c r="E619" s="17">
        <v>0.1088871096877502</v>
      </c>
      <c r="F619" s="1" t="s">
        <v>968</v>
      </c>
      <c r="G619" s="1" t="s">
        <v>1745</v>
      </c>
      <c r="H619" s="1" t="s">
        <v>3315</v>
      </c>
      <c r="I619" s="1" t="s">
        <v>3316</v>
      </c>
      <c r="J619" s="1" t="s">
        <v>3317</v>
      </c>
    </row>
    <row r="620" spans="1:10" x14ac:dyDescent="0.25">
      <c r="A620" s="1" t="s">
        <v>3319</v>
      </c>
      <c r="B620" s="1" t="s">
        <v>3324</v>
      </c>
      <c r="C620" s="1"/>
      <c r="D620" s="1"/>
      <c r="E620" s="17">
        <v>5.8823529411764705E-2</v>
      </c>
      <c r="F620" s="1" t="s">
        <v>145</v>
      </c>
      <c r="G620" s="1" t="s">
        <v>3320</v>
      </c>
      <c r="H620" s="1" t="s">
        <v>3321</v>
      </c>
      <c r="I620" s="1" t="s">
        <v>3322</v>
      </c>
      <c r="J620" s="1" t="s">
        <v>3323</v>
      </c>
    </row>
    <row r="621" spans="1:10" x14ac:dyDescent="0.25">
      <c r="A621" s="1" t="s">
        <v>3325</v>
      </c>
      <c r="B621" s="1" t="s">
        <v>3330</v>
      </c>
      <c r="C621" s="1"/>
      <c r="D621" s="1"/>
      <c r="E621" s="17">
        <v>6.455399061032864E-2</v>
      </c>
      <c r="F621" s="1" t="s">
        <v>2486</v>
      </c>
      <c r="G621" s="1" t="s">
        <v>3326</v>
      </c>
      <c r="H621" s="1" t="s">
        <v>3327</v>
      </c>
      <c r="I621" s="1" t="s">
        <v>3328</v>
      </c>
      <c r="J621" s="1" t="s">
        <v>3329</v>
      </c>
    </row>
    <row r="622" spans="1:10" x14ac:dyDescent="0.25">
      <c r="A622" s="1" t="s">
        <v>3331</v>
      </c>
      <c r="B622" s="1" t="s">
        <v>3333</v>
      </c>
      <c r="C622" s="1"/>
      <c r="D622" s="1"/>
      <c r="E622" s="17">
        <v>0.10102224894768491</v>
      </c>
      <c r="F622" s="1" t="s">
        <v>2031</v>
      </c>
      <c r="G622" s="1" t="s">
        <v>634</v>
      </c>
      <c r="H622" s="1" t="s">
        <v>3332</v>
      </c>
      <c r="I622" s="1" t="s">
        <v>1065</v>
      </c>
      <c r="J622" s="1" t="s">
        <v>1066</v>
      </c>
    </row>
    <row r="623" spans="1:10" x14ac:dyDescent="0.25">
      <c r="A623" s="1" t="s">
        <v>3334</v>
      </c>
      <c r="B623" s="1" t="s">
        <v>3340</v>
      </c>
      <c r="C623" s="1"/>
      <c r="D623" s="1"/>
      <c r="E623" s="17">
        <v>0.10502035278154681</v>
      </c>
      <c r="F623" s="1" t="s">
        <v>3335</v>
      </c>
      <c r="G623" s="1" t="s">
        <v>3336</v>
      </c>
      <c r="H623" s="1" t="s">
        <v>3337</v>
      </c>
      <c r="I623" s="1" t="s">
        <v>3338</v>
      </c>
      <c r="J623" s="1" t="s">
        <v>3339</v>
      </c>
    </row>
    <row r="624" spans="1:10" x14ac:dyDescent="0.25">
      <c r="A624" s="1" t="s">
        <v>3341</v>
      </c>
      <c r="B624" s="1" t="s">
        <v>3347</v>
      </c>
      <c r="C624" s="1"/>
      <c r="D624" s="1"/>
      <c r="E624" s="17">
        <v>0.10307017543859649</v>
      </c>
      <c r="F624" s="1" t="s">
        <v>3342</v>
      </c>
      <c r="G624" s="1" t="s">
        <v>3343</v>
      </c>
      <c r="H624" s="1" t="s">
        <v>3344</v>
      </c>
      <c r="I624" s="1" t="s">
        <v>3345</v>
      </c>
      <c r="J624" s="1" t="s">
        <v>3346</v>
      </c>
    </row>
    <row r="625" spans="1:10" x14ac:dyDescent="0.25">
      <c r="A625" s="1" t="s">
        <v>3348</v>
      </c>
      <c r="B625" s="1" t="s">
        <v>2289</v>
      </c>
      <c r="C625" s="1"/>
      <c r="D625" s="1"/>
      <c r="E625" s="17">
        <v>0.17534942820838628</v>
      </c>
      <c r="F625" s="1" t="s">
        <v>3349</v>
      </c>
      <c r="G625" s="1" t="s">
        <v>3350</v>
      </c>
      <c r="H625" s="1" t="s">
        <v>3351</v>
      </c>
      <c r="I625" s="1" t="s">
        <v>3352</v>
      </c>
      <c r="J625" s="1" t="s">
        <v>3353</v>
      </c>
    </row>
    <row r="626" spans="1:10" x14ac:dyDescent="0.25">
      <c r="A626" s="1" t="s">
        <v>3354</v>
      </c>
      <c r="B626" s="1" t="s">
        <v>3359</v>
      </c>
      <c r="C626" s="1"/>
      <c r="D626" s="1"/>
      <c r="E626" s="17">
        <v>0.19395017793594305</v>
      </c>
      <c r="F626" s="1" t="s">
        <v>1179</v>
      </c>
      <c r="G626" s="1" t="s">
        <v>3355</v>
      </c>
      <c r="H626" s="1" t="s">
        <v>3356</v>
      </c>
      <c r="I626" s="1" t="s">
        <v>3357</v>
      </c>
      <c r="J626" s="1" t="s">
        <v>3358</v>
      </c>
    </row>
    <row r="627" spans="1:10" x14ac:dyDescent="0.25">
      <c r="A627" s="1" t="s">
        <v>3360</v>
      </c>
      <c r="B627" s="1" t="s">
        <v>3365</v>
      </c>
      <c r="C627" s="1"/>
      <c r="D627" s="1"/>
      <c r="E627" s="17">
        <v>0.19625073227885179</v>
      </c>
      <c r="F627" s="1" t="s">
        <v>725</v>
      </c>
      <c r="G627" s="1" t="s">
        <v>3361</v>
      </c>
      <c r="H627" s="1" t="s">
        <v>3362</v>
      </c>
      <c r="I627" s="1" t="s">
        <v>3363</v>
      </c>
      <c r="J627" s="1" t="s">
        <v>3364</v>
      </c>
    </row>
    <row r="628" spans="1:10" x14ac:dyDescent="0.25">
      <c r="A628" s="1" t="s">
        <v>3366</v>
      </c>
      <c r="B628" s="1" t="s">
        <v>3372</v>
      </c>
      <c r="C628" s="1"/>
      <c r="D628" s="1"/>
      <c r="E628" s="17">
        <v>0.20653789004457651</v>
      </c>
      <c r="F628" s="1" t="s">
        <v>3367</v>
      </c>
      <c r="G628" s="1" t="s">
        <v>3368</v>
      </c>
      <c r="H628" s="1" t="s">
        <v>3369</v>
      </c>
      <c r="I628" s="1" t="s">
        <v>3370</v>
      </c>
      <c r="J628" s="1" t="s">
        <v>3371</v>
      </c>
    </row>
    <row r="629" spans="1:10" x14ac:dyDescent="0.25">
      <c r="A629" s="1" t="s">
        <v>3373</v>
      </c>
      <c r="B629" s="1" t="s">
        <v>3378</v>
      </c>
      <c r="C629" s="1"/>
      <c r="D629" s="1"/>
      <c r="E629" s="17">
        <v>0.14575866188769415</v>
      </c>
      <c r="F629" s="1" t="s">
        <v>884</v>
      </c>
      <c r="G629" s="1" t="s">
        <v>3374</v>
      </c>
      <c r="H629" s="1" t="s">
        <v>3375</v>
      </c>
      <c r="I629" s="1" t="s">
        <v>3376</v>
      </c>
      <c r="J629" s="1" t="s">
        <v>3377</v>
      </c>
    </row>
    <row r="630" spans="1:10" x14ac:dyDescent="0.25">
      <c r="A630" s="1" t="s">
        <v>3379</v>
      </c>
      <c r="B630" s="1" t="s">
        <v>3384</v>
      </c>
      <c r="C630" s="1"/>
      <c r="D630" s="1"/>
      <c r="E630" s="17">
        <v>0.14300202839756593</v>
      </c>
      <c r="F630" s="1" t="s">
        <v>884</v>
      </c>
      <c r="G630" s="1" t="s">
        <v>3380</v>
      </c>
      <c r="H630" s="1" t="s">
        <v>3381</v>
      </c>
      <c r="I630" s="1" t="s">
        <v>3382</v>
      </c>
      <c r="J630" s="1" t="s">
        <v>3383</v>
      </c>
    </row>
    <row r="631" spans="1:10" x14ac:dyDescent="0.25">
      <c r="A631" s="1" t="s">
        <v>3385</v>
      </c>
      <c r="B631" s="1" t="s">
        <v>3390</v>
      </c>
      <c r="C631" s="1"/>
      <c r="D631" s="1"/>
      <c r="E631" s="17">
        <v>0.11518708730741012</v>
      </c>
      <c r="F631" s="1" t="s">
        <v>2700</v>
      </c>
      <c r="G631" s="1" t="s">
        <v>3386</v>
      </c>
      <c r="H631" s="1" t="s">
        <v>3387</v>
      </c>
      <c r="I631" s="1" t="s">
        <v>3388</v>
      </c>
      <c r="J631" s="1" t="s">
        <v>3389</v>
      </c>
    </row>
    <row r="632" spans="1:10" x14ac:dyDescent="0.25">
      <c r="A632" s="1" t="s">
        <v>3391</v>
      </c>
      <c r="B632" s="1" t="s">
        <v>3396</v>
      </c>
      <c r="C632" s="1"/>
      <c r="D632" s="1"/>
      <c r="E632" s="17">
        <v>0.11881188118811881</v>
      </c>
      <c r="F632" s="1" t="s">
        <v>422</v>
      </c>
      <c r="G632" s="1" t="s">
        <v>3392</v>
      </c>
      <c r="H632" s="1" t="s">
        <v>3393</v>
      </c>
      <c r="I632" s="1" t="s">
        <v>3394</v>
      </c>
      <c r="J632" s="1" t="s">
        <v>3395</v>
      </c>
    </row>
    <row r="633" spans="1:10" x14ac:dyDescent="0.25">
      <c r="A633" s="1" t="s">
        <v>3397</v>
      </c>
      <c r="B633" s="1" t="s">
        <v>3399</v>
      </c>
      <c r="C633" s="1"/>
      <c r="D633" s="1"/>
      <c r="E633" s="17">
        <v>0.20421607378129117</v>
      </c>
      <c r="F633" s="1" t="s">
        <v>927</v>
      </c>
      <c r="G633" s="1" t="s">
        <v>962</v>
      </c>
      <c r="H633" s="1" t="s">
        <v>3398</v>
      </c>
      <c r="I633" s="1" t="s">
        <v>1650</v>
      </c>
      <c r="J633" s="1" t="s">
        <v>1651</v>
      </c>
    </row>
    <row r="634" spans="1:10" x14ac:dyDescent="0.25">
      <c r="A634" s="1" t="s">
        <v>3400</v>
      </c>
      <c r="B634" s="1" t="s">
        <v>3405</v>
      </c>
      <c r="C634" s="1"/>
      <c r="D634" s="1"/>
      <c r="E634" s="17">
        <v>7.7263779527559057E-2</v>
      </c>
      <c r="F634" s="1" t="s">
        <v>1458</v>
      </c>
      <c r="G634" s="1" t="s">
        <v>3401</v>
      </c>
      <c r="H634" s="1" t="s">
        <v>3402</v>
      </c>
      <c r="I634" s="1" t="s">
        <v>3403</v>
      </c>
      <c r="J634" s="1" t="s">
        <v>3404</v>
      </c>
    </row>
    <row r="635" spans="1:10" x14ac:dyDescent="0.25">
      <c r="A635" s="1" t="s">
        <v>3406</v>
      </c>
      <c r="B635" s="1" t="s">
        <v>3411</v>
      </c>
      <c r="C635" s="1"/>
      <c r="D635" s="1"/>
      <c r="E635" s="17">
        <v>0.14285714285714285</v>
      </c>
      <c r="F635" s="1" t="s">
        <v>35</v>
      </c>
      <c r="G635" s="1" t="s">
        <v>3407</v>
      </c>
      <c r="H635" s="1" t="s">
        <v>3408</v>
      </c>
      <c r="I635" s="1" t="s">
        <v>3409</v>
      </c>
      <c r="J635" s="1" t="s">
        <v>3410</v>
      </c>
    </row>
    <row r="636" spans="1:10" x14ac:dyDescent="0.25">
      <c r="A636" s="1" t="s">
        <v>3412</v>
      </c>
      <c r="B636" s="1" t="s">
        <v>3416</v>
      </c>
      <c r="C636" s="1"/>
      <c r="D636" s="1"/>
      <c r="E636" s="17">
        <v>0.11356466876971609</v>
      </c>
      <c r="F636" s="1" t="s">
        <v>1555</v>
      </c>
      <c r="G636" s="1" t="s">
        <v>2327</v>
      </c>
      <c r="H636" s="1" t="s">
        <v>3413</v>
      </c>
      <c r="I636" s="1" t="s">
        <v>3414</v>
      </c>
      <c r="J636" s="1" t="s">
        <v>3415</v>
      </c>
    </row>
    <row r="637" spans="1:10" x14ac:dyDescent="0.25">
      <c r="A637" s="1" t="s">
        <v>3417</v>
      </c>
      <c r="B637" s="1" t="s">
        <v>3423</v>
      </c>
      <c r="C637" s="1"/>
      <c r="D637" s="1"/>
      <c r="E637" s="17">
        <v>0.14469453376205788</v>
      </c>
      <c r="F637" s="1" t="s">
        <v>3418</v>
      </c>
      <c r="G637" s="1" t="s">
        <v>3419</v>
      </c>
      <c r="H637" s="1" t="s">
        <v>3420</v>
      </c>
      <c r="I637" s="1" t="s">
        <v>3421</v>
      </c>
      <c r="J637" s="1" t="s">
        <v>3422</v>
      </c>
    </row>
    <row r="638" spans="1:10" x14ac:dyDescent="0.25">
      <c r="A638" s="1" t="s">
        <v>3424</v>
      </c>
      <c r="B638" s="1" t="s">
        <v>3429</v>
      </c>
      <c r="C638" s="1"/>
      <c r="D638" s="1"/>
      <c r="E638" s="17">
        <v>0.10906862745098039</v>
      </c>
      <c r="F638" s="1" t="s">
        <v>927</v>
      </c>
      <c r="G638" s="1" t="s">
        <v>3425</v>
      </c>
      <c r="H638" s="1" t="s">
        <v>3426</v>
      </c>
      <c r="I638" s="1" t="s">
        <v>3427</v>
      </c>
      <c r="J638" s="1" t="s">
        <v>3428</v>
      </c>
    </row>
    <row r="639" spans="1:10" x14ac:dyDescent="0.25">
      <c r="A639" s="1" t="s">
        <v>3430</v>
      </c>
      <c r="B639" s="1" t="s">
        <v>3435</v>
      </c>
      <c r="C639" s="1"/>
      <c r="D639" s="1"/>
      <c r="E639" s="17">
        <v>5.6976744186046514E-2</v>
      </c>
      <c r="F639" s="1" t="s">
        <v>1362</v>
      </c>
      <c r="G639" s="1" t="s">
        <v>3431</v>
      </c>
      <c r="H639" s="1" t="s">
        <v>3432</v>
      </c>
      <c r="I639" s="1" t="s">
        <v>3433</v>
      </c>
      <c r="J639" s="1" t="s">
        <v>3434</v>
      </c>
    </row>
    <row r="640" spans="1:10" x14ac:dyDescent="0.25">
      <c r="A640" s="1" t="s">
        <v>3436</v>
      </c>
      <c r="B640" s="1" t="s">
        <v>3441</v>
      </c>
      <c r="C640" s="1"/>
      <c r="D640" s="1"/>
      <c r="E640" s="17">
        <v>8.5808580858085806E-2</v>
      </c>
      <c r="F640" s="1" t="s">
        <v>3232</v>
      </c>
      <c r="G640" s="1" t="s">
        <v>3437</v>
      </c>
      <c r="H640" s="1" t="s">
        <v>3438</v>
      </c>
      <c r="I640" s="1" t="s">
        <v>3439</v>
      </c>
      <c r="J640" s="1" t="s">
        <v>3440</v>
      </c>
    </row>
    <row r="641" spans="1:10" x14ac:dyDescent="0.25">
      <c r="A641" s="1" t="s">
        <v>3442</v>
      </c>
      <c r="B641" s="1" t="s">
        <v>3447</v>
      </c>
      <c r="C641" s="1"/>
      <c r="D641" s="1"/>
      <c r="E641" s="17">
        <v>6.7282321899736153E-2</v>
      </c>
      <c r="F641" s="1" t="s">
        <v>380</v>
      </c>
      <c r="G641" s="1" t="s">
        <v>3443</v>
      </c>
      <c r="H641" s="1" t="s">
        <v>3444</v>
      </c>
      <c r="I641" s="1" t="s">
        <v>3445</v>
      </c>
      <c r="J641" s="1" t="s">
        <v>3446</v>
      </c>
    </row>
    <row r="642" spans="1:10" x14ac:dyDescent="0.25">
      <c r="A642" s="1" t="s">
        <v>3448</v>
      </c>
      <c r="B642" s="1" t="s">
        <v>3454</v>
      </c>
      <c r="C642" s="1"/>
      <c r="D642" s="1"/>
      <c r="E642" s="17">
        <v>7.6458752515090544E-2</v>
      </c>
      <c r="F642" s="1" t="s">
        <v>3449</v>
      </c>
      <c r="G642" s="1" t="s">
        <v>3450</v>
      </c>
      <c r="H642" s="1" t="s">
        <v>3451</v>
      </c>
      <c r="I642" s="1" t="s">
        <v>3452</v>
      </c>
      <c r="J642" s="1" t="s">
        <v>3453</v>
      </c>
    </row>
    <row r="643" spans="1:10" x14ac:dyDescent="0.25">
      <c r="A643" s="1" t="s">
        <v>3455</v>
      </c>
      <c r="B643" s="1" t="s">
        <v>2325</v>
      </c>
      <c r="C643" s="1"/>
      <c r="D643" s="1"/>
      <c r="E643" s="17">
        <v>0.12842404838135896</v>
      </c>
      <c r="F643" s="1" t="s">
        <v>3456</v>
      </c>
      <c r="G643" s="1" t="s">
        <v>3457</v>
      </c>
      <c r="H643" s="1" t="s">
        <v>3458</v>
      </c>
      <c r="I643" s="1" t="s">
        <v>340</v>
      </c>
      <c r="J643" s="1" t="s">
        <v>3459</v>
      </c>
    </row>
    <row r="644" spans="1:10" x14ac:dyDescent="0.25">
      <c r="A644" s="1" t="s">
        <v>3460</v>
      </c>
      <c r="B644" s="1" t="s">
        <v>3465</v>
      </c>
      <c r="C644" s="1"/>
      <c r="D644" s="1"/>
      <c r="E644" s="17">
        <v>7.2046109510086456E-2</v>
      </c>
      <c r="F644" s="1" t="s">
        <v>380</v>
      </c>
      <c r="G644" s="1" t="s">
        <v>3461</v>
      </c>
      <c r="H644" s="1" t="s">
        <v>3462</v>
      </c>
      <c r="I644" s="1" t="s">
        <v>3463</v>
      </c>
      <c r="J644" s="1" t="s">
        <v>3464</v>
      </c>
    </row>
    <row r="645" spans="1:10" x14ac:dyDescent="0.25">
      <c r="A645" s="1" t="s">
        <v>3466</v>
      </c>
      <c r="B645" s="1" t="s">
        <v>3470</v>
      </c>
      <c r="C645" s="1"/>
      <c r="D645" s="1"/>
      <c r="E645" s="17">
        <v>7.6881720430107534E-2</v>
      </c>
      <c r="F645" s="1" t="s">
        <v>3467</v>
      </c>
      <c r="G645" s="1" t="s">
        <v>3468</v>
      </c>
      <c r="H645" s="1" t="s">
        <v>3469</v>
      </c>
      <c r="I645" s="1" t="s">
        <v>340</v>
      </c>
      <c r="J645" s="1" t="s">
        <v>459</v>
      </c>
    </row>
    <row r="646" spans="1:10" x14ac:dyDescent="0.25">
      <c r="A646" s="1" t="s">
        <v>3471</v>
      </c>
      <c r="B646" s="1" t="s">
        <v>3476</v>
      </c>
      <c r="C646" s="1"/>
      <c r="D646" s="1"/>
      <c r="E646" s="17">
        <v>7.746478873239436E-2</v>
      </c>
      <c r="F646" s="1" t="s">
        <v>725</v>
      </c>
      <c r="G646" s="1" t="s">
        <v>3472</v>
      </c>
      <c r="H646" s="1" t="s">
        <v>3473</v>
      </c>
      <c r="I646" s="1" t="s">
        <v>3474</v>
      </c>
      <c r="J646" s="1" t="s">
        <v>3475</v>
      </c>
    </row>
    <row r="647" spans="1:10" x14ac:dyDescent="0.25">
      <c r="A647" s="1" t="s">
        <v>3477</v>
      </c>
      <c r="B647" s="1" t="s">
        <v>3480</v>
      </c>
      <c r="C647" s="1"/>
      <c r="D647" s="1"/>
      <c r="E647" s="17">
        <v>0.15627906976744185</v>
      </c>
      <c r="F647" s="1" t="s">
        <v>1724</v>
      </c>
      <c r="G647" s="1" t="s">
        <v>3478</v>
      </c>
      <c r="H647" s="1" t="s">
        <v>3479</v>
      </c>
      <c r="I647" s="1" t="s">
        <v>1053</v>
      </c>
      <c r="J647" s="1" t="s">
        <v>1054</v>
      </c>
    </row>
    <row r="648" spans="1:10" x14ac:dyDescent="0.25">
      <c r="A648" s="1" t="s">
        <v>3481</v>
      </c>
      <c r="B648" s="1" t="s">
        <v>3486</v>
      </c>
      <c r="C648" s="1"/>
      <c r="D648" s="1"/>
      <c r="E648" s="17">
        <v>0.17803030303030304</v>
      </c>
      <c r="F648" s="1" t="s">
        <v>2031</v>
      </c>
      <c r="G648" s="1" t="s">
        <v>3482</v>
      </c>
      <c r="H648" s="1" t="s">
        <v>3483</v>
      </c>
      <c r="I648" s="1" t="s">
        <v>3484</v>
      </c>
      <c r="J648" s="1" t="s">
        <v>3485</v>
      </c>
    </row>
    <row r="649" spans="1:10" x14ac:dyDescent="0.25">
      <c r="A649" s="1" t="s">
        <v>3487</v>
      </c>
      <c r="B649" s="1" t="s">
        <v>2389</v>
      </c>
      <c r="C649" s="1"/>
      <c r="D649" s="1"/>
      <c r="E649" s="17">
        <v>0.19942473633748803</v>
      </c>
      <c r="F649" s="1" t="s">
        <v>119</v>
      </c>
      <c r="G649" s="1" t="s">
        <v>2857</v>
      </c>
      <c r="H649" s="1" t="s">
        <v>3488</v>
      </c>
      <c r="I649" s="1" t="s">
        <v>1053</v>
      </c>
      <c r="J649" s="1" t="s">
        <v>1054</v>
      </c>
    </row>
    <row r="650" spans="1:10" x14ac:dyDescent="0.25">
      <c r="A650" s="1" t="s">
        <v>3489</v>
      </c>
      <c r="B650" s="1" t="s">
        <v>3492</v>
      </c>
      <c r="C650" s="1"/>
      <c r="D650" s="1"/>
      <c r="E650" s="17">
        <v>0.15133232780291603</v>
      </c>
      <c r="F650" s="1" t="s">
        <v>1026</v>
      </c>
      <c r="G650" s="1" t="s">
        <v>3490</v>
      </c>
      <c r="H650" s="1" t="s">
        <v>3491</v>
      </c>
      <c r="I650" s="1" t="s">
        <v>1053</v>
      </c>
      <c r="J650" s="1" t="s">
        <v>1054</v>
      </c>
    </row>
    <row r="651" spans="1:10" x14ac:dyDescent="0.25">
      <c r="A651" s="1" t="s">
        <v>3493</v>
      </c>
      <c r="B651" s="1" t="s">
        <v>3496</v>
      </c>
      <c r="C651" s="1"/>
      <c r="D651" s="1"/>
      <c r="E651" s="17">
        <v>0.11363636363636363</v>
      </c>
      <c r="F651" s="1" t="s">
        <v>1992</v>
      </c>
      <c r="G651" s="1" t="s">
        <v>3494</v>
      </c>
      <c r="H651" s="1" t="s">
        <v>3495</v>
      </c>
      <c r="I651" s="1" t="s">
        <v>1053</v>
      </c>
      <c r="J651" s="1" t="s">
        <v>1054</v>
      </c>
    </row>
    <row r="652" spans="1:10" x14ac:dyDescent="0.25">
      <c r="A652" s="1" t="s">
        <v>3497</v>
      </c>
      <c r="B652" s="1" t="s">
        <v>3501</v>
      </c>
      <c r="C652" s="1"/>
      <c r="D652" s="1"/>
      <c r="E652" s="17">
        <v>6.8410462776659964E-2</v>
      </c>
      <c r="F652" s="1" t="s">
        <v>2743</v>
      </c>
      <c r="G652" s="1" t="s">
        <v>1020</v>
      </c>
      <c r="H652" s="1" t="s">
        <v>3498</v>
      </c>
      <c r="I652" s="1" t="s">
        <v>3499</v>
      </c>
      <c r="J652" s="1" t="s">
        <v>3500</v>
      </c>
    </row>
    <row r="653" spans="1:10" x14ac:dyDescent="0.25">
      <c r="A653" s="1" t="s">
        <v>3502</v>
      </c>
      <c r="B653" s="1" t="s">
        <v>3507</v>
      </c>
      <c r="C653" s="1"/>
      <c r="D653" s="1"/>
      <c r="E653" s="17">
        <v>5.9734513274336286E-2</v>
      </c>
      <c r="F653" s="1" t="s">
        <v>2031</v>
      </c>
      <c r="G653" s="1" t="s">
        <v>3503</v>
      </c>
      <c r="H653" s="1" t="s">
        <v>3504</v>
      </c>
      <c r="I653" s="1" t="s">
        <v>3505</v>
      </c>
      <c r="J653" s="1" t="s">
        <v>3506</v>
      </c>
    </row>
    <row r="654" spans="1:10" x14ac:dyDescent="0.25">
      <c r="A654" s="1" t="s">
        <v>3508</v>
      </c>
      <c r="B654" s="1" t="s">
        <v>3513</v>
      </c>
      <c r="C654" s="1"/>
      <c r="D654" s="1"/>
      <c r="E654" s="17">
        <v>0.11280101394169835</v>
      </c>
      <c r="F654" s="1" t="s">
        <v>1127</v>
      </c>
      <c r="G654" s="1" t="s">
        <v>3509</v>
      </c>
      <c r="H654" s="1" t="s">
        <v>3510</v>
      </c>
      <c r="I654" s="1" t="s">
        <v>3511</v>
      </c>
      <c r="J654" s="1" t="s">
        <v>3512</v>
      </c>
    </row>
    <row r="655" spans="1:10" x14ac:dyDescent="0.25">
      <c r="A655" s="1" t="s">
        <v>3514</v>
      </c>
      <c r="B655" s="1" t="s">
        <v>3517</v>
      </c>
      <c r="C655" s="1"/>
      <c r="D655" s="1"/>
      <c r="E655" s="17">
        <v>0.17851239669421487</v>
      </c>
      <c r="F655" s="1" t="s">
        <v>357</v>
      </c>
      <c r="G655" s="1" t="s">
        <v>3515</v>
      </c>
      <c r="H655" s="1" t="s">
        <v>3516</v>
      </c>
      <c r="I655" s="1" t="s">
        <v>1640</v>
      </c>
      <c r="J655" s="1" t="s">
        <v>1536</v>
      </c>
    </row>
    <row r="656" spans="1:10" x14ac:dyDescent="0.25">
      <c r="A656" s="1" t="s">
        <v>3518</v>
      </c>
      <c r="B656" s="1" t="s">
        <v>3523</v>
      </c>
      <c r="C656" s="1"/>
      <c r="D656" s="1"/>
      <c r="E656" s="17">
        <v>0.15873015873015872</v>
      </c>
      <c r="F656" s="1" t="s">
        <v>1755</v>
      </c>
      <c r="G656" s="1" t="s">
        <v>3519</v>
      </c>
      <c r="H656" s="1" t="s">
        <v>3520</v>
      </c>
      <c r="I656" s="1" t="s">
        <v>3521</v>
      </c>
      <c r="J656" s="1" t="s">
        <v>3522</v>
      </c>
    </row>
    <row r="657" spans="1:10" x14ac:dyDescent="0.25">
      <c r="A657" s="1" t="s">
        <v>3524</v>
      </c>
      <c r="B657" s="1" t="s">
        <v>3530</v>
      </c>
      <c r="C657" s="1"/>
      <c r="D657" s="1"/>
      <c r="E657" s="17">
        <v>0.12217898832684825</v>
      </c>
      <c r="F657" s="1" t="s">
        <v>3525</v>
      </c>
      <c r="G657" s="1" t="s">
        <v>3526</v>
      </c>
      <c r="H657" s="1" t="s">
        <v>3527</v>
      </c>
      <c r="I657" s="1" t="s">
        <v>3528</v>
      </c>
      <c r="J657" s="1" t="s">
        <v>3529</v>
      </c>
    </row>
    <row r="658" spans="1:10" x14ac:dyDescent="0.25">
      <c r="A658" s="1" t="s">
        <v>3531</v>
      </c>
      <c r="B658" s="1" t="s">
        <v>2769</v>
      </c>
      <c r="C658" s="1"/>
      <c r="D658" s="1"/>
      <c r="E658" s="17">
        <v>0.21124620060790272</v>
      </c>
      <c r="F658" s="1" t="s">
        <v>1171</v>
      </c>
      <c r="G658" s="1" t="s">
        <v>941</v>
      </c>
      <c r="H658" s="1" t="s">
        <v>3532</v>
      </c>
      <c r="I658" s="1" t="s">
        <v>3533</v>
      </c>
      <c r="J658" s="1" t="s">
        <v>3534</v>
      </c>
    </row>
    <row r="659" spans="1:10" x14ac:dyDescent="0.25">
      <c r="A659" s="1" t="s">
        <v>3535</v>
      </c>
      <c r="B659" s="1" t="s">
        <v>3540</v>
      </c>
      <c r="C659" s="1"/>
      <c r="D659" s="1"/>
      <c r="E659" s="17">
        <v>0.16291532690246516</v>
      </c>
      <c r="F659" s="1" t="s">
        <v>913</v>
      </c>
      <c r="G659" s="1" t="s">
        <v>3536</v>
      </c>
      <c r="H659" s="1" t="s">
        <v>3537</v>
      </c>
      <c r="I659" s="1" t="s">
        <v>3538</v>
      </c>
      <c r="J659" s="1" t="s">
        <v>3539</v>
      </c>
    </row>
    <row r="660" spans="1:10" x14ac:dyDescent="0.25">
      <c r="A660" s="1" t="s">
        <v>3541</v>
      </c>
      <c r="B660" s="1" t="s">
        <v>3546</v>
      </c>
      <c r="C660" s="1"/>
      <c r="D660" s="1"/>
      <c r="E660" s="17">
        <v>9.7232610321615551E-2</v>
      </c>
      <c r="F660" s="1" t="s">
        <v>112</v>
      </c>
      <c r="G660" s="1" t="s">
        <v>3542</v>
      </c>
      <c r="H660" s="1" t="s">
        <v>3543</v>
      </c>
      <c r="I660" s="1" t="s">
        <v>3544</v>
      </c>
      <c r="J660" s="1" t="s">
        <v>3545</v>
      </c>
    </row>
    <row r="661" spans="1:10" x14ac:dyDescent="0.25">
      <c r="A661" s="1" t="s">
        <v>3547</v>
      </c>
      <c r="B661" s="1" t="s">
        <v>3552</v>
      </c>
      <c r="C661" s="1"/>
      <c r="D661" s="1"/>
      <c r="E661" s="17">
        <v>0.10225763612217796</v>
      </c>
      <c r="F661" s="1" t="s">
        <v>200</v>
      </c>
      <c r="G661" s="1" t="s">
        <v>3548</v>
      </c>
      <c r="H661" s="1" t="s">
        <v>3549</v>
      </c>
      <c r="I661" s="1" t="s">
        <v>3550</v>
      </c>
      <c r="J661" s="1" t="s">
        <v>3551</v>
      </c>
    </row>
    <row r="662" spans="1:10" x14ac:dyDescent="0.25">
      <c r="A662" s="1" t="s">
        <v>3553</v>
      </c>
      <c r="B662" s="1" t="s">
        <v>3559</v>
      </c>
      <c r="C662" s="1"/>
      <c r="D662" s="1"/>
      <c r="E662" s="17">
        <v>9.4818081587651593E-2</v>
      </c>
      <c r="F662" s="1" t="s">
        <v>3554</v>
      </c>
      <c r="G662" s="1" t="s">
        <v>3555</v>
      </c>
      <c r="H662" s="1" t="s">
        <v>3556</v>
      </c>
      <c r="I662" s="1" t="s">
        <v>3557</v>
      </c>
      <c r="J662" s="1" t="s">
        <v>3558</v>
      </c>
    </row>
    <row r="663" spans="1:10" x14ac:dyDescent="0.25">
      <c r="A663" s="1" t="s">
        <v>3560</v>
      </c>
      <c r="B663" s="1" t="s">
        <v>3565</v>
      </c>
      <c r="C663" s="1"/>
      <c r="D663" s="1"/>
      <c r="E663" s="17">
        <v>6.3855421686746988E-2</v>
      </c>
      <c r="F663" s="1" t="s">
        <v>884</v>
      </c>
      <c r="G663" s="1" t="s">
        <v>3561</v>
      </c>
      <c r="H663" s="1" t="s">
        <v>3562</v>
      </c>
      <c r="I663" s="1" t="s">
        <v>3563</v>
      </c>
      <c r="J663" s="1" t="s">
        <v>3564</v>
      </c>
    </row>
    <row r="664" spans="1:10" x14ac:dyDescent="0.25">
      <c r="A664" s="1" t="s">
        <v>3566</v>
      </c>
      <c r="B664" s="1" t="s">
        <v>3569</v>
      </c>
      <c r="C664" s="1"/>
      <c r="D664" s="1"/>
      <c r="E664" s="17">
        <v>5.2816901408450703E-2</v>
      </c>
      <c r="F664" s="1" t="s">
        <v>1463</v>
      </c>
      <c r="G664" s="1" t="s">
        <v>3567</v>
      </c>
      <c r="H664" s="1" t="s">
        <v>3568</v>
      </c>
      <c r="I664" s="1" t="s">
        <v>88</v>
      </c>
      <c r="J664" s="1" t="s">
        <v>89</v>
      </c>
    </row>
    <row r="665" spans="1:10" x14ac:dyDescent="0.25">
      <c r="A665" s="1" t="s">
        <v>3570</v>
      </c>
      <c r="B665" s="1" t="s">
        <v>3575</v>
      </c>
      <c r="C665" s="1"/>
      <c r="D665" s="1"/>
      <c r="E665" s="17">
        <v>8.2317073170731711E-2</v>
      </c>
      <c r="F665" s="1" t="s">
        <v>913</v>
      </c>
      <c r="G665" s="1" t="s">
        <v>3571</v>
      </c>
      <c r="H665" s="1" t="s">
        <v>3572</v>
      </c>
      <c r="I665" s="1" t="s">
        <v>3573</v>
      </c>
      <c r="J665" s="1" t="s">
        <v>3574</v>
      </c>
    </row>
    <row r="666" spans="1:10" x14ac:dyDescent="0.25">
      <c r="A666" s="1" t="s">
        <v>3576</v>
      </c>
      <c r="B666" s="1" t="s">
        <v>3579</v>
      </c>
      <c r="C666" s="1"/>
      <c r="D666" s="1"/>
      <c r="E666" s="17">
        <v>0.11015490533562823</v>
      </c>
      <c r="F666" s="1" t="s">
        <v>913</v>
      </c>
      <c r="G666" s="1" t="s">
        <v>3577</v>
      </c>
      <c r="H666" s="1" t="s">
        <v>3578</v>
      </c>
      <c r="I666" s="1" t="s">
        <v>1691</v>
      </c>
      <c r="J666" s="1" t="s">
        <v>1692</v>
      </c>
    </row>
    <row r="667" spans="1:10" x14ac:dyDescent="0.25">
      <c r="A667" s="1" t="s">
        <v>3580</v>
      </c>
      <c r="B667" s="1" t="s">
        <v>3585</v>
      </c>
      <c r="C667" s="1"/>
      <c r="D667" s="1"/>
      <c r="E667" s="17">
        <v>8.5526315789473686E-2</v>
      </c>
      <c r="F667" s="1" t="s">
        <v>357</v>
      </c>
      <c r="G667" s="1" t="s">
        <v>3581</v>
      </c>
      <c r="H667" s="1" t="s">
        <v>3582</v>
      </c>
      <c r="I667" s="1" t="s">
        <v>3583</v>
      </c>
      <c r="J667" s="1" t="s">
        <v>3584</v>
      </c>
    </row>
    <row r="668" spans="1:10" x14ac:dyDescent="0.25">
      <c r="A668" s="1" t="s">
        <v>3586</v>
      </c>
      <c r="B668" s="1" t="s">
        <v>3589</v>
      </c>
      <c r="C668" s="1"/>
      <c r="D668" s="1"/>
      <c r="E668" s="17">
        <v>0.10864864864864865</v>
      </c>
      <c r="F668" s="1" t="s">
        <v>1463</v>
      </c>
      <c r="G668" s="1" t="s">
        <v>3587</v>
      </c>
      <c r="H668" s="1" t="s">
        <v>3588</v>
      </c>
      <c r="I668" s="1" t="s">
        <v>59</v>
      </c>
      <c r="J668" s="1" t="s">
        <v>1035</v>
      </c>
    </row>
    <row r="669" spans="1:10" x14ac:dyDescent="0.25">
      <c r="A669" s="1" t="s">
        <v>3590</v>
      </c>
      <c r="B669" s="1" t="s">
        <v>3596</v>
      </c>
      <c r="C669" s="1"/>
      <c r="D669" s="1"/>
      <c r="E669" s="17">
        <v>6.1762664816099933E-2</v>
      </c>
      <c r="F669" s="1" t="s">
        <v>3591</v>
      </c>
      <c r="G669" s="1" t="s">
        <v>3592</v>
      </c>
      <c r="H669" s="1" t="s">
        <v>3593</v>
      </c>
      <c r="I669" s="1" t="s">
        <v>3594</v>
      </c>
      <c r="J669" s="1" t="s">
        <v>3595</v>
      </c>
    </row>
    <row r="670" spans="1:10" x14ac:dyDescent="0.25">
      <c r="A670" s="1" t="s">
        <v>3597</v>
      </c>
      <c r="B670" s="1" t="s">
        <v>3602</v>
      </c>
      <c r="C670" s="1"/>
      <c r="D670" s="1"/>
      <c r="E670" s="17">
        <v>0.19076005961251863</v>
      </c>
      <c r="F670" s="1" t="s">
        <v>2284</v>
      </c>
      <c r="G670" s="1" t="s">
        <v>3598</v>
      </c>
      <c r="H670" s="1" t="s">
        <v>3599</v>
      </c>
      <c r="I670" s="1" t="s">
        <v>3600</v>
      </c>
      <c r="J670" s="1" t="s">
        <v>3601</v>
      </c>
    </row>
    <row r="671" spans="1:10" x14ac:dyDescent="0.25">
      <c r="A671" s="1" t="s">
        <v>3603</v>
      </c>
      <c r="B671" s="1" t="s">
        <v>3606</v>
      </c>
      <c r="C671" s="1"/>
      <c r="D671" s="1"/>
      <c r="E671" s="17">
        <v>0.11338289962825279</v>
      </c>
      <c r="F671" s="1" t="s">
        <v>1363</v>
      </c>
      <c r="G671" s="1" t="s">
        <v>3604</v>
      </c>
      <c r="H671" s="1" t="s">
        <v>3605</v>
      </c>
      <c r="I671" s="1" t="s">
        <v>892</v>
      </c>
      <c r="J671" s="1" t="s">
        <v>893</v>
      </c>
    </row>
    <row r="672" spans="1:10" x14ac:dyDescent="0.25">
      <c r="A672" s="1" t="s">
        <v>3607</v>
      </c>
      <c r="B672" s="1" t="s">
        <v>3612</v>
      </c>
      <c r="C672" s="1"/>
      <c r="D672" s="1"/>
      <c r="E672" s="17">
        <v>0.13394390383514596</v>
      </c>
      <c r="F672" s="1" t="s">
        <v>699</v>
      </c>
      <c r="G672" s="1" t="s">
        <v>3608</v>
      </c>
      <c r="H672" s="1" t="s">
        <v>3609</v>
      </c>
      <c r="I672" s="1" t="s">
        <v>3610</v>
      </c>
      <c r="J672" s="1" t="s">
        <v>3611</v>
      </c>
    </row>
    <row r="673" spans="1:10" x14ac:dyDescent="0.25">
      <c r="A673" s="1" t="s">
        <v>3613</v>
      </c>
      <c r="B673" s="1" t="s">
        <v>2769</v>
      </c>
      <c r="C673" s="1"/>
      <c r="D673" s="1"/>
      <c r="E673" s="17">
        <v>0.12102957283680175</v>
      </c>
      <c r="F673" s="1" t="s">
        <v>968</v>
      </c>
      <c r="G673" s="1" t="s">
        <v>3614</v>
      </c>
      <c r="H673" s="1" t="s">
        <v>3615</v>
      </c>
      <c r="I673" s="1" t="s">
        <v>3616</v>
      </c>
      <c r="J673" s="1" t="s">
        <v>3617</v>
      </c>
    </row>
    <row r="674" spans="1:10" x14ac:dyDescent="0.25">
      <c r="A674" s="1" t="s">
        <v>3618</v>
      </c>
      <c r="B674" s="1" t="s">
        <v>3623</v>
      </c>
      <c r="C674" s="1"/>
      <c r="D674" s="1"/>
      <c r="E674" s="17">
        <v>8.4880636604774531E-2</v>
      </c>
      <c r="F674" s="1" t="s">
        <v>1179</v>
      </c>
      <c r="G674" s="1" t="s">
        <v>3619</v>
      </c>
      <c r="H674" s="1" t="s">
        <v>3620</v>
      </c>
      <c r="I674" s="1" t="s">
        <v>3621</v>
      </c>
      <c r="J674" s="1" t="s">
        <v>3622</v>
      </c>
    </row>
    <row r="675" spans="1:10" x14ac:dyDescent="0.25">
      <c r="A675" s="1" t="s">
        <v>3624</v>
      </c>
      <c r="B675" s="1" t="s">
        <v>2209</v>
      </c>
      <c r="C675" s="1"/>
      <c r="D675" s="1"/>
      <c r="E675" s="17">
        <v>9.5248570171579408E-2</v>
      </c>
      <c r="F675" s="1" t="s">
        <v>1853</v>
      </c>
      <c r="G675" s="1" t="s">
        <v>3625</v>
      </c>
      <c r="H675" s="1" t="s">
        <v>3626</v>
      </c>
      <c r="I675" s="1" t="s">
        <v>1474</v>
      </c>
      <c r="J675" s="1" t="s">
        <v>1475</v>
      </c>
    </row>
    <row r="676" spans="1:10" x14ac:dyDescent="0.25">
      <c r="A676" s="1" t="s">
        <v>3627</v>
      </c>
      <c r="B676" s="1" t="s">
        <v>3631</v>
      </c>
      <c r="C676" s="1"/>
      <c r="D676" s="1"/>
      <c r="E676" s="17">
        <v>9.1719526830104578E-2</v>
      </c>
      <c r="F676" s="1" t="s">
        <v>3628</v>
      </c>
      <c r="G676" s="1" t="s">
        <v>3629</v>
      </c>
      <c r="H676" s="1" t="s">
        <v>3630</v>
      </c>
      <c r="I676" s="1" t="s">
        <v>59</v>
      </c>
      <c r="J676" s="1" t="s">
        <v>60</v>
      </c>
    </row>
    <row r="677" spans="1:10" x14ac:dyDescent="0.25">
      <c r="A677" s="1" t="s">
        <v>3632</v>
      </c>
      <c r="B677" s="1" t="s">
        <v>3636</v>
      </c>
      <c r="C677" s="1"/>
      <c r="D677" s="1"/>
      <c r="E677" s="17">
        <v>0.11450980392156863</v>
      </c>
      <c r="F677" s="1" t="s">
        <v>884</v>
      </c>
      <c r="G677" s="1" t="s">
        <v>3425</v>
      </c>
      <c r="H677" s="1" t="s">
        <v>3633</v>
      </c>
      <c r="I677" s="1" t="s">
        <v>3634</v>
      </c>
      <c r="J677" s="1" t="s">
        <v>3635</v>
      </c>
    </row>
    <row r="678" spans="1:10" x14ac:dyDescent="0.25">
      <c r="A678" s="1" t="s">
        <v>3637</v>
      </c>
      <c r="B678" s="1" t="s">
        <v>3641</v>
      </c>
      <c r="C678" s="1"/>
      <c r="D678" s="1"/>
      <c r="E678" s="17">
        <v>8.1180811808118078E-2</v>
      </c>
      <c r="F678" s="1" t="s">
        <v>484</v>
      </c>
      <c r="G678" s="1" t="s">
        <v>3638</v>
      </c>
      <c r="H678" s="1" t="s">
        <v>3639</v>
      </c>
      <c r="I678" s="1" t="s">
        <v>1474</v>
      </c>
      <c r="J678" s="1" t="s">
        <v>3640</v>
      </c>
    </row>
    <row r="679" spans="1:10" x14ac:dyDescent="0.25">
      <c r="A679" s="1" t="s">
        <v>3642</v>
      </c>
      <c r="B679" s="1" t="s">
        <v>3646</v>
      </c>
      <c r="C679" s="1"/>
      <c r="D679" s="1"/>
      <c r="E679" s="17">
        <v>7.8167115902964962E-2</v>
      </c>
      <c r="F679" s="1" t="s">
        <v>2266</v>
      </c>
      <c r="G679" s="1" t="s">
        <v>1063</v>
      </c>
      <c r="H679" s="1" t="s">
        <v>3643</v>
      </c>
      <c r="I679" s="1" t="s">
        <v>3644</v>
      </c>
      <c r="J679" s="1" t="s">
        <v>3645</v>
      </c>
    </row>
    <row r="680" spans="1:10" x14ac:dyDescent="0.25">
      <c r="A680" s="1" t="s">
        <v>3647</v>
      </c>
      <c r="B680" s="1" t="s">
        <v>3651</v>
      </c>
      <c r="C680" s="1"/>
      <c r="D680" s="1"/>
      <c r="E680" s="17">
        <v>8.7808417997097238E-2</v>
      </c>
      <c r="F680" s="1" t="s">
        <v>119</v>
      </c>
      <c r="G680" s="1" t="s">
        <v>3320</v>
      </c>
      <c r="H680" s="1" t="s">
        <v>3648</v>
      </c>
      <c r="I680" s="1" t="s">
        <v>3649</v>
      </c>
      <c r="J680" s="1" t="s">
        <v>3650</v>
      </c>
    </row>
    <row r="681" spans="1:10" x14ac:dyDescent="0.25">
      <c r="A681" s="1" t="s">
        <v>3652</v>
      </c>
      <c r="B681" s="1" t="s">
        <v>3657</v>
      </c>
      <c r="C681" s="1"/>
      <c r="D681" s="1"/>
      <c r="E681" s="17">
        <v>0.16079632465543645</v>
      </c>
      <c r="F681" s="1" t="s">
        <v>3653</v>
      </c>
      <c r="G681" s="1" t="s">
        <v>3654</v>
      </c>
      <c r="H681" s="1" t="s">
        <v>3655</v>
      </c>
      <c r="I681" s="1" t="s">
        <v>54</v>
      </c>
      <c r="J681" s="1" t="s">
        <v>3656</v>
      </c>
    </row>
    <row r="682" spans="1:10" x14ac:dyDescent="0.25">
      <c r="A682" s="1" t="s">
        <v>3658</v>
      </c>
      <c r="B682" s="1" t="s">
        <v>124</v>
      </c>
      <c r="C682" s="1"/>
      <c r="D682" s="1"/>
      <c r="E682" s="17">
        <v>0.10501567398119123</v>
      </c>
      <c r="F682" s="1" t="s">
        <v>380</v>
      </c>
      <c r="G682" s="1" t="s">
        <v>2472</v>
      </c>
      <c r="H682" s="1" t="s">
        <v>3659</v>
      </c>
      <c r="I682" s="1" t="s">
        <v>54</v>
      </c>
      <c r="J682" s="1" t="s">
        <v>3656</v>
      </c>
    </row>
    <row r="683" spans="1:10" x14ac:dyDescent="0.25">
      <c r="A683" s="1" t="s">
        <v>3660</v>
      </c>
      <c r="B683" s="1" t="s">
        <v>3523</v>
      </c>
      <c r="C683" s="1"/>
      <c r="D683" s="1"/>
      <c r="E683" s="17">
        <v>7.1227261081219573E-2</v>
      </c>
      <c r="F683" s="1" t="s">
        <v>913</v>
      </c>
      <c r="G683" s="1" t="s">
        <v>3661</v>
      </c>
      <c r="H683" s="1" t="s">
        <v>3662</v>
      </c>
      <c r="I683" s="1" t="s">
        <v>3663</v>
      </c>
      <c r="J683" s="1" t="s">
        <v>3664</v>
      </c>
    </row>
    <row r="684" spans="1:10" x14ac:dyDescent="0.25">
      <c r="A684" s="1" t="s">
        <v>3665</v>
      </c>
      <c r="B684" s="1" t="s">
        <v>3669</v>
      </c>
      <c r="C684" s="1"/>
      <c r="D684" s="1"/>
      <c r="E684" s="17">
        <v>5.5178652193577565E-2</v>
      </c>
      <c r="F684" s="1" t="s">
        <v>1355</v>
      </c>
      <c r="G684" s="1" t="s">
        <v>1773</v>
      </c>
      <c r="H684" s="1" t="s">
        <v>3666</v>
      </c>
      <c r="I684" s="1" t="s">
        <v>3667</v>
      </c>
      <c r="J684" s="1" t="s">
        <v>3668</v>
      </c>
    </row>
    <row r="685" spans="1:10" x14ac:dyDescent="0.25">
      <c r="A685" s="1" t="s">
        <v>3670</v>
      </c>
      <c r="B685" s="1" t="s">
        <v>3672</v>
      </c>
      <c r="C685" s="1"/>
      <c r="D685" s="1"/>
      <c r="E685" s="17">
        <v>9.101654846335698E-2</v>
      </c>
      <c r="F685" s="1" t="s">
        <v>725</v>
      </c>
      <c r="G685" s="1" t="s">
        <v>3548</v>
      </c>
      <c r="H685" s="1" t="s">
        <v>3671</v>
      </c>
      <c r="I685" s="1" t="s">
        <v>3382</v>
      </c>
      <c r="J685" s="1" t="s">
        <v>3383</v>
      </c>
    </row>
    <row r="686" spans="1:10" x14ac:dyDescent="0.25">
      <c r="A686" s="1" t="s">
        <v>3673</v>
      </c>
      <c r="B686" s="1" t="s">
        <v>3677</v>
      </c>
      <c r="C686" s="1"/>
      <c r="D686" s="1"/>
      <c r="E686" s="17">
        <v>6.4424978807572766E-2</v>
      </c>
      <c r="F686" s="1" t="s">
        <v>1363</v>
      </c>
      <c r="G686" s="1" t="s">
        <v>3154</v>
      </c>
      <c r="H686" s="1" t="s">
        <v>3674</v>
      </c>
      <c r="I686" s="1" t="s">
        <v>3675</v>
      </c>
      <c r="J686" s="1" t="s">
        <v>3676</v>
      </c>
    </row>
    <row r="687" spans="1:10" x14ac:dyDescent="0.25">
      <c r="A687" s="1" t="s">
        <v>3678</v>
      </c>
      <c r="B687" s="1" t="s">
        <v>3682</v>
      </c>
      <c r="C687" s="1"/>
      <c r="D687" s="1"/>
      <c r="E687" s="17">
        <v>5.6201550387596902E-2</v>
      </c>
      <c r="F687" s="1" t="s">
        <v>1026</v>
      </c>
      <c r="G687" s="1" t="s">
        <v>3679</v>
      </c>
      <c r="H687" s="1" t="s">
        <v>3549</v>
      </c>
      <c r="I687" s="1" t="s">
        <v>3680</v>
      </c>
      <c r="J687" s="1" t="s">
        <v>3681</v>
      </c>
    </row>
    <row r="688" spans="1:10" x14ac:dyDescent="0.25">
      <c r="A688" s="1" t="s">
        <v>3683</v>
      </c>
      <c r="B688" s="1" t="s">
        <v>3121</v>
      </c>
      <c r="C688" s="1"/>
      <c r="D688" s="1"/>
      <c r="E688" s="17">
        <v>0.22676399026763991</v>
      </c>
      <c r="F688" s="1" t="s">
        <v>1250</v>
      </c>
      <c r="G688" s="1" t="s">
        <v>3684</v>
      </c>
      <c r="H688" s="1" t="s">
        <v>3685</v>
      </c>
      <c r="I688" s="1" t="s">
        <v>54</v>
      </c>
      <c r="J688" s="1" t="s">
        <v>672</v>
      </c>
    </row>
    <row r="689" spans="1:10" x14ac:dyDescent="0.25">
      <c r="A689" s="1" t="s">
        <v>3686</v>
      </c>
      <c r="B689" s="1" t="s">
        <v>3692</v>
      </c>
      <c r="C689" s="1"/>
      <c r="D689" s="1"/>
      <c r="E689" s="17">
        <v>5.7751540041067764E-2</v>
      </c>
      <c r="F689" s="1" t="s">
        <v>3687</v>
      </c>
      <c r="G689" s="1" t="s">
        <v>3688</v>
      </c>
      <c r="H689" s="1" t="s">
        <v>3689</v>
      </c>
      <c r="I689" s="1" t="s">
        <v>3690</v>
      </c>
      <c r="J689" s="1" t="s">
        <v>3691</v>
      </c>
    </row>
    <row r="690" spans="1:10" x14ac:dyDescent="0.25">
      <c r="A690" s="1" t="s">
        <v>3693</v>
      </c>
      <c r="B690" s="1" t="s">
        <v>3698</v>
      </c>
      <c r="C690" s="1"/>
      <c r="D690" s="1"/>
      <c r="E690" s="17">
        <v>0.13461538461538461</v>
      </c>
      <c r="F690" s="1" t="s">
        <v>725</v>
      </c>
      <c r="G690" s="1" t="s">
        <v>3694</v>
      </c>
      <c r="H690" s="1" t="s">
        <v>3695</v>
      </c>
      <c r="I690" s="1" t="s">
        <v>3696</v>
      </c>
      <c r="J690" s="1" t="s">
        <v>3697</v>
      </c>
    </row>
    <row r="691" spans="1:10" x14ac:dyDescent="0.25">
      <c r="A691" s="1" t="s">
        <v>3699</v>
      </c>
      <c r="B691" s="1" t="s">
        <v>3704</v>
      </c>
      <c r="C691" s="1"/>
      <c r="D691" s="1"/>
      <c r="E691" s="17">
        <v>0.13819577735124761</v>
      </c>
      <c r="F691" s="1" t="s">
        <v>2024</v>
      </c>
      <c r="G691" s="1" t="s">
        <v>3700</v>
      </c>
      <c r="H691" s="1" t="s">
        <v>3701</v>
      </c>
      <c r="I691" s="1" t="s">
        <v>3702</v>
      </c>
      <c r="J691" s="1" t="s">
        <v>3703</v>
      </c>
    </row>
    <row r="692" spans="1:10" x14ac:dyDescent="0.25">
      <c r="A692" s="1" t="s">
        <v>3705</v>
      </c>
      <c r="B692" s="1" t="s">
        <v>3710</v>
      </c>
      <c r="C692" s="1"/>
      <c r="D692" s="1"/>
      <c r="E692" s="17">
        <v>0.21215242018537589</v>
      </c>
      <c r="F692" s="1" t="s">
        <v>3706</v>
      </c>
      <c r="G692" s="1" t="s">
        <v>1226</v>
      </c>
      <c r="H692" s="1" t="s">
        <v>3707</v>
      </c>
      <c r="I692" s="1" t="s">
        <v>3708</v>
      </c>
      <c r="J692" s="1" t="s">
        <v>3709</v>
      </c>
    </row>
    <row r="693" spans="1:10" x14ac:dyDescent="0.25">
      <c r="A693" s="1" t="s">
        <v>3711</v>
      </c>
      <c r="B693" s="1" t="s">
        <v>3714</v>
      </c>
      <c r="C693" s="1"/>
      <c r="D693" s="1"/>
      <c r="E693" s="17">
        <v>0.12433661865049279</v>
      </c>
      <c r="F693" s="1" t="s">
        <v>627</v>
      </c>
      <c r="G693" s="1" t="s">
        <v>3712</v>
      </c>
      <c r="H693" s="1" t="s">
        <v>3713</v>
      </c>
      <c r="I693" s="1" t="s">
        <v>77</v>
      </c>
      <c r="J693" s="1" t="s">
        <v>652</v>
      </c>
    </row>
    <row r="694" spans="1:10" x14ac:dyDescent="0.25">
      <c r="A694" s="1" t="s">
        <v>3715</v>
      </c>
      <c r="B694" s="1" t="s">
        <v>3720</v>
      </c>
      <c r="C694" s="1"/>
      <c r="D694" s="1"/>
      <c r="E694" s="17">
        <v>8.0246913580246909E-2</v>
      </c>
      <c r="F694" s="1" t="s">
        <v>2623</v>
      </c>
      <c r="G694" s="1" t="s">
        <v>3716</v>
      </c>
      <c r="H694" s="1" t="s">
        <v>3717</v>
      </c>
      <c r="I694" s="1" t="s">
        <v>3718</v>
      </c>
      <c r="J694" s="1" t="s">
        <v>3719</v>
      </c>
    </row>
    <row r="695" spans="1:10" x14ac:dyDescent="0.25">
      <c r="A695" s="1" t="s">
        <v>3721</v>
      </c>
      <c r="B695" s="1" t="s">
        <v>3724</v>
      </c>
      <c r="C695" s="1"/>
      <c r="D695" s="1"/>
      <c r="E695" s="17">
        <v>0.1444015444015444</v>
      </c>
      <c r="F695" s="1" t="s">
        <v>1012</v>
      </c>
      <c r="G695" s="1" t="s">
        <v>3722</v>
      </c>
      <c r="H695" s="1" t="s">
        <v>3723</v>
      </c>
      <c r="I695" s="1" t="s">
        <v>77</v>
      </c>
      <c r="J695" s="1" t="s">
        <v>78</v>
      </c>
    </row>
    <row r="696" spans="1:10" x14ac:dyDescent="0.25">
      <c r="A696" s="1" t="s">
        <v>3725</v>
      </c>
      <c r="B696" s="1" t="s">
        <v>3730</v>
      </c>
      <c r="C696" s="1"/>
      <c r="D696" s="1"/>
      <c r="E696" s="17">
        <v>0.13314840499306518</v>
      </c>
      <c r="F696" s="1" t="s">
        <v>884</v>
      </c>
      <c r="G696" s="1" t="s">
        <v>3726</v>
      </c>
      <c r="H696" s="1" t="s">
        <v>3727</v>
      </c>
      <c r="I696" s="1" t="s">
        <v>3728</v>
      </c>
      <c r="J696" s="1" t="s">
        <v>3729</v>
      </c>
    </row>
    <row r="697" spans="1:10" x14ac:dyDescent="0.25">
      <c r="A697" s="1" t="s">
        <v>3731</v>
      </c>
      <c r="B697" s="1" t="s">
        <v>3733</v>
      </c>
      <c r="C697" s="1"/>
      <c r="D697" s="1"/>
      <c r="E697" s="17">
        <v>9.8743267504488336E-2</v>
      </c>
      <c r="F697" s="1" t="s">
        <v>927</v>
      </c>
      <c r="G697" s="1" t="s">
        <v>491</v>
      </c>
      <c r="H697" s="1" t="s">
        <v>3732</v>
      </c>
      <c r="I697" s="1" t="s">
        <v>3718</v>
      </c>
      <c r="J697" s="1" t="s">
        <v>3719</v>
      </c>
    </row>
    <row r="698" spans="1:10" x14ac:dyDescent="0.25">
      <c r="A698" s="1" t="s">
        <v>3734</v>
      </c>
      <c r="B698" s="1" t="s">
        <v>3737</v>
      </c>
      <c r="C698" s="1"/>
      <c r="D698" s="1"/>
      <c r="E698" s="17">
        <v>0.20248328557784145</v>
      </c>
      <c r="F698" s="1" t="s">
        <v>1363</v>
      </c>
      <c r="G698" s="1" t="s">
        <v>3735</v>
      </c>
      <c r="H698" s="1" t="s">
        <v>3736</v>
      </c>
      <c r="I698" s="1" t="s">
        <v>72</v>
      </c>
      <c r="J698" s="1" t="s">
        <v>502</v>
      </c>
    </row>
    <row r="699" spans="1:10" x14ac:dyDescent="0.25">
      <c r="A699" s="1" t="s">
        <v>3738</v>
      </c>
      <c r="B699" s="1" t="s">
        <v>3741</v>
      </c>
      <c r="C699" s="1"/>
      <c r="D699" s="1"/>
      <c r="E699" s="17">
        <v>9.1476091476091481E-2</v>
      </c>
      <c r="F699" s="1" t="s">
        <v>3739</v>
      </c>
      <c r="G699" s="1" t="s">
        <v>3519</v>
      </c>
      <c r="H699" s="1" t="s">
        <v>3740</v>
      </c>
      <c r="I699" s="1" t="s">
        <v>77</v>
      </c>
      <c r="J699" s="1" t="s">
        <v>1816</v>
      </c>
    </row>
    <row r="700" spans="1:10" x14ac:dyDescent="0.25">
      <c r="A700" s="1" t="s">
        <v>3742</v>
      </c>
      <c r="B700" s="1" t="s">
        <v>3744</v>
      </c>
      <c r="C700" s="1"/>
      <c r="D700" s="1"/>
      <c r="E700" s="17">
        <v>0.12303290414878398</v>
      </c>
      <c r="F700" s="1" t="s">
        <v>2936</v>
      </c>
      <c r="G700" s="1" t="s">
        <v>427</v>
      </c>
      <c r="H700" s="1" t="s">
        <v>3743</v>
      </c>
      <c r="I700" s="1" t="s">
        <v>3718</v>
      </c>
      <c r="J700" s="1" t="s">
        <v>3719</v>
      </c>
    </row>
    <row r="701" spans="1:10" x14ac:dyDescent="0.25">
      <c r="A701" s="1" t="s">
        <v>3745</v>
      </c>
      <c r="B701" s="1" t="s">
        <v>3750</v>
      </c>
      <c r="C701" s="1"/>
      <c r="D701" s="1"/>
      <c r="E701" s="17">
        <v>7.7114427860696513E-2</v>
      </c>
      <c r="F701" s="1" t="s">
        <v>1012</v>
      </c>
      <c r="G701" s="1" t="s">
        <v>3746</v>
      </c>
      <c r="H701" s="1" t="s">
        <v>3747</v>
      </c>
      <c r="I701" s="1" t="s">
        <v>3748</v>
      </c>
      <c r="J701" s="1" t="s">
        <v>3749</v>
      </c>
    </row>
    <row r="702" spans="1:10" x14ac:dyDescent="0.25">
      <c r="A702" s="1" t="s">
        <v>3751</v>
      </c>
      <c r="B702" s="1" t="s">
        <v>3757</v>
      </c>
      <c r="C702" s="1"/>
      <c r="D702" s="1"/>
      <c r="E702" s="17">
        <v>0.14680851063829786</v>
      </c>
      <c r="F702" s="1" t="s">
        <v>3752</v>
      </c>
      <c r="G702" s="1" t="s">
        <v>3753</v>
      </c>
      <c r="H702" s="1" t="s">
        <v>3754</v>
      </c>
      <c r="I702" s="1" t="s">
        <v>3755</v>
      </c>
      <c r="J702" s="1" t="s">
        <v>3756</v>
      </c>
    </row>
    <row r="703" spans="1:10" x14ac:dyDescent="0.25">
      <c r="A703" s="1" t="s">
        <v>3758</v>
      </c>
      <c r="B703" s="1" t="s">
        <v>3763</v>
      </c>
      <c r="C703" s="1"/>
      <c r="D703" s="1"/>
      <c r="E703" s="17">
        <v>0.16060337178349601</v>
      </c>
      <c r="F703" s="1" t="s">
        <v>1171</v>
      </c>
      <c r="G703" s="1" t="s">
        <v>3759</v>
      </c>
      <c r="H703" s="1" t="s">
        <v>3760</v>
      </c>
      <c r="I703" s="1" t="s">
        <v>3761</v>
      </c>
      <c r="J703" s="1" t="s">
        <v>3762</v>
      </c>
    </row>
    <row r="704" spans="1:10" x14ac:dyDescent="0.25">
      <c r="A704" s="1" t="s">
        <v>3764</v>
      </c>
      <c r="B704" s="1" t="s">
        <v>3770</v>
      </c>
      <c r="C704" s="1"/>
      <c r="D704" s="1"/>
      <c r="E704" s="17">
        <v>0.1650485436893204</v>
      </c>
      <c r="F704" s="1" t="s">
        <v>3765</v>
      </c>
      <c r="G704" s="1" t="s">
        <v>3766</v>
      </c>
      <c r="H704" s="1" t="s">
        <v>3767</v>
      </c>
      <c r="I704" s="1" t="s">
        <v>3768</v>
      </c>
      <c r="J704" s="1" t="s">
        <v>3769</v>
      </c>
    </row>
    <row r="705" spans="1:10" x14ac:dyDescent="0.25">
      <c r="A705" s="1" t="s">
        <v>3771</v>
      </c>
      <c r="B705" s="1" t="s">
        <v>3776</v>
      </c>
      <c r="C705" s="1"/>
      <c r="D705" s="1"/>
      <c r="E705" s="17">
        <v>0.10879904875148633</v>
      </c>
      <c r="F705" s="1" t="s">
        <v>699</v>
      </c>
      <c r="G705" s="1" t="s">
        <v>3772</v>
      </c>
      <c r="H705" s="1" t="s">
        <v>3773</v>
      </c>
      <c r="I705" s="1" t="s">
        <v>3774</v>
      </c>
      <c r="J705" s="1" t="s">
        <v>3775</v>
      </c>
    </row>
    <row r="706" spans="1:10" x14ac:dyDescent="0.25">
      <c r="A706" s="1" t="s">
        <v>3777</v>
      </c>
      <c r="B706" s="1" t="s">
        <v>3782</v>
      </c>
      <c r="C706" s="1"/>
      <c r="D706" s="1"/>
      <c r="E706" s="17">
        <v>6.4400715563506267E-2</v>
      </c>
      <c r="F706" s="1" t="s">
        <v>3778</v>
      </c>
      <c r="G706" s="1" t="s">
        <v>591</v>
      </c>
      <c r="H706" s="1" t="s">
        <v>3779</v>
      </c>
      <c r="I706" s="1" t="s">
        <v>3780</v>
      </c>
      <c r="J706" s="1" t="s">
        <v>3781</v>
      </c>
    </row>
    <row r="707" spans="1:10" x14ac:dyDescent="0.25">
      <c r="A707" s="1" t="s">
        <v>3783</v>
      </c>
      <c r="B707" s="1" t="s">
        <v>3788</v>
      </c>
      <c r="C707" s="1"/>
      <c r="D707" s="1"/>
      <c r="E707" s="17">
        <v>0.13067400275103164</v>
      </c>
      <c r="F707" s="1" t="s">
        <v>1458</v>
      </c>
      <c r="G707" s="1" t="s">
        <v>3784</v>
      </c>
      <c r="H707" s="1" t="s">
        <v>3785</v>
      </c>
      <c r="I707" s="1" t="s">
        <v>3786</v>
      </c>
      <c r="J707" s="1" t="s">
        <v>3787</v>
      </c>
    </row>
    <row r="708" spans="1:10" x14ac:dyDescent="0.25">
      <c r="A708" s="1" t="s">
        <v>3789</v>
      </c>
      <c r="B708" s="1" t="s">
        <v>3792</v>
      </c>
      <c r="C708" s="1"/>
      <c r="D708" s="1"/>
      <c r="E708" s="17">
        <v>6.8711656441717797E-2</v>
      </c>
      <c r="F708" s="1" t="s">
        <v>913</v>
      </c>
      <c r="G708" s="1" t="s">
        <v>3790</v>
      </c>
      <c r="H708" s="1" t="s">
        <v>3791</v>
      </c>
      <c r="I708" s="1" t="s">
        <v>1799</v>
      </c>
      <c r="J708" s="1" t="s">
        <v>1800</v>
      </c>
    </row>
    <row r="709" spans="1:10" x14ac:dyDescent="0.25">
      <c r="A709" s="1" t="s">
        <v>3793</v>
      </c>
      <c r="B709" s="1" t="s">
        <v>3799</v>
      </c>
      <c r="C709" s="1"/>
      <c r="D709" s="1"/>
      <c r="E709" s="17">
        <v>0.13311331133113311</v>
      </c>
      <c r="F709" s="1" t="s">
        <v>3794</v>
      </c>
      <c r="G709" s="1" t="s">
        <v>3795</v>
      </c>
      <c r="H709" s="1" t="s">
        <v>3796</v>
      </c>
      <c r="I709" s="1" t="s">
        <v>3797</v>
      </c>
      <c r="J709" s="1" t="s">
        <v>3798</v>
      </c>
    </row>
    <row r="710" spans="1:10" x14ac:dyDescent="0.25">
      <c r="A710" s="1" t="s">
        <v>3800</v>
      </c>
      <c r="B710" s="1" t="s">
        <v>3802</v>
      </c>
      <c r="C710" s="1" t="s">
        <v>3803</v>
      </c>
      <c r="D710" s="1" t="s">
        <v>3802</v>
      </c>
      <c r="E710" s="17">
        <v>0.13636363636363635</v>
      </c>
      <c r="F710" s="1" t="s">
        <v>484</v>
      </c>
      <c r="G710" s="1" t="s">
        <v>485</v>
      </c>
      <c r="H710" s="1" t="s">
        <v>3801</v>
      </c>
      <c r="I710" s="1" t="s">
        <v>11</v>
      </c>
      <c r="J710" s="1" t="s">
        <v>244</v>
      </c>
    </row>
    <row r="711" spans="1:10" x14ac:dyDescent="0.25">
      <c r="A711" s="1" t="s">
        <v>3804</v>
      </c>
      <c r="B711" s="1" t="s">
        <v>3809</v>
      </c>
      <c r="C711" s="1"/>
      <c r="D711" s="1"/>
      <c r="E711" s="17">
        <v>7.874015748031496E-2</v>
      </c>
      <c r="F711" s="1" t="s">
        <v>845</v>
      </c>
      <c r="G711" s="1" t="s">
        <v>3805</v>
      </c>
      <c r="H711" s="1" t="s">
        <v>3806</v>
      </c>
      <c r="I711" s="1" t="s">
        <v>3807</v>
      </c>
      <c r="J711" s="1" t="s">
        <v>3808</v>
      </c>
    </row>
    <row r="712" spans="1:10" x14ac:dyDescent="0.25">
      <c r="A712" s="1" t="s">
        <v>3810</v>
      </c>
      <c r="B712" s="1" t="s">
        <v>3815</v>
      </c>
      <c r="C712" s="1"/>
      <c r="D712" s="1"/>
      <c r="E712" s="17">
        <v>0.14236706689536879</v>
      </c>
      <c r="F712" s="1" t="s">
        <v>119</v>
      </c>
      <c r="G712" s="1" t="s">
        <v>3811</v>
      </c>
      <c r="H712" s="1" t="s">
        <v>3812</v>
      </c>
      <c r="I712" s="1" t="s">
        <v>3813</v>
      </c>
      <c r="J712" s="1" t="s">
        <v>3814</v>
      </c>
    </row>
    <row r="713" spans="1:10" x14ac:dyDescent="0.25">
      <c r="A713" s="1" t="s">
        <v>3816</v>
      </c>
      <c r="B713" s="1" t="s">
        <v>3821</v>
      </c>
      <c r="C713" s="1"/>
      <c r="D713" s="1"/>
      <c r="E713" s="17">
        <v>0.10112359550561797</v>
      </c>
      <c r="F713" s="1" t="s">
        <v>3817</v>
      </c>
      <c r="G713" s="1" t="s">
        <v>3818</v>
      </c>
      <c r="H713" s="1" t="s">
        <v>3819</v>
      </c>
      <c r="I713" s="1" t="s">
        <v>441</v>
      </c>
      <c r="J713" s="1" t="s">
        <v>3820</v>
      </c>
    </row>
    <row r="714" spans="1:10" x14ac:dyDescent="0.25">
      <c r="A714" s="1" t="s">
        <v>3822</v>
      </c>
      <c r="B714" s="1" t="s">
        <v>3827</v>
      </c>
      <c r="C714" s="1"/>
      <c r="D714" s="1"/>
      <c r="E714" s="17">
        <v>8.9035449299258038E-2</v>
      </c>
      <c r="F714" s="1" t="s">
        <v>456</v>
      </c>
      <c r="G714" s="1" t="s">
        <v>3823</v>
      </c>
      <c r="H714" s="1" t="s">
        <v>3824</v>
      </c>
      <c r="I714" s="1" t="s">
        <v>3825</v>
      </c>
      <c r="J714" s="1" t="s">
        <v>3826</v>
      </c>
    </row>
    <row r="715" spans="1:10" x14ac:dyDescent="0.25">
      <c r="A715" s="1" t="s">
        <v>3828</v>
      </c>
      <c r="B715" s="1" t="s">
        <v>3833</v>
      </c>
      <c r="C715" s="1"/>
      <c r="D715" s="1"/>
      <c r="E715" s="17">
        <v>7.1591774562071595E-2</v>
      </c>
      <c r="F715" s="1" t="s">
        <v>578</v>
      </c>
      <c r="G715" s="1" t="s">
        <v>3829</v>
      </c>
      <c r="H715" s="1" t="s">
        <v>3830</v>
      </c>
      <c r="I715" s="1" t="s">
        <v>3831</v>
      </c>
      <c r="J715" s="1" t="s">
        <v>3832</v>
      </c>
    </row>
    <row r="716" spans="1:10" x14ac:dyDescent="0.25">
      <c r="A716" s="1" t="s">
        <v>3834</v>
      </c>
      <c r="B716" s="1" t="s">
        <v>2383</v>
      </c>
      <c r="C716" s="1"/>
      <c r="D716" s="1"/>
      <c r="E716" s="17">
        <v>7.2329688814129517E-2</v>
      </c>
      <c r="F716" s="1" t="s">
        <v>913</v>
      </c>
      <c r="G716" s="1" t="s">
        <v>3835</v>
      </c>
      <c r="H716" s="1" t="s">
        <v>3836</v>
      </c>
      <c r="I716" s="1" t="s">
        <v>3837</v>
      </c>
      <c r="J716" s="1" t="s">
        <v>3838</v>
      </c>
    </row>
    <row r="717" spans="1:10" x14ac:dyDescent="0.25">
      <c r="A717" s="1" t="s">
        <v>3839</v>
      </c>
      <c r="B717" s="1" t="s">
        <v>3399</v>
      </c>
      <c r="C717" s="1"/>
      <c r="D717" s="1"/>
      <c r="E717" s="17">
        <v>9.0978593272171254E-2</v>
      </c>
      <c r="F717" s="1" t="s">
        <v>380</v>
      </c>
      <c r="G717" s="1" t="s">
        <v>1619</v>
      </c>
      <c r="H717" s="1" t="s">
        <v>3840</v>
      </c>
      <c r="I717" s="1" t="s">
        <v>3841</v>
      </c>
      <c r="J717" s="1" t="s">
        <v>3842</v>
      </c>
    </row>
    <row r="718" spans="1:10" x14ac:dyDescent="0.25">
      <c r="A718" s="1" t="s">
        <v>3843</v>
      </c>
      <c r="B718" s="1" t="s">
        <v>3846</v>
      </c>
      <c r="C718" s="1"/>
      <c r="D718" s="1"/>
      <c r="E718" s="17">
        <v>6.7364290385873118E-2</v>
      </c>
      <c r="F718" s="1" t="s">
        <v>165</v>
      </c>
      <c r="G718" s="1" t="s">
        <v>3844</v>
      </c>
      <c r="H718" s="1" t="s">
        <v>3845</v>
      </c>
      <c r="I718" s="1" t="s">
        <v>1886</v>
      </c>
      <c r="J718" s="1" t="s">
        <v>1887</v>
      </c>
    </row>
    <row r="719" spans="1:10" x14ac:dyDescent="0.25">
      <c r="A719" s="1" t="s">
        <v>3847</v>
      </c>
      <c r="B719" s="1" t="s">
        <v>3851</v>
      </c>
      <c r="C719" s="1"/>
      <c r="D719" s="1"/>
      <c r="E719" s="17">
        <v>9.8000000000000004E-2</v>
      </c>
      <c r="F719" s="1" t="s">
        <v>1171</v>
      </c>
      <c r="G719" s="1" t="s">
        <v>345</v>
      </c>
      <c r="H719" s="1" t="s">
        <v>3848</v>
      </c>
      <c r="I719" s="1" t="s">
        <v>3849</v>
      </c>
      <c r="J719" s="1" t="s">
        <v>3850</v>
      </c>
    </row>
    <row r="720" spans="1:10" x14ac:dyDescent="0.25">
      <c r="A720" s="1" t="s">
        <v>3852</v>
      </c>
      <c r="B720" s="1" t="s">
        <v>3857</v>
      </c>
      <c r="C720" s="1"/>
      <c r="D720" s="1"/>
      <c r="E720" s="17">
        <v>0.11923076923076924</v>
      </c>
      <c r="F720" s="1" t="s">
        <v>2170</v>
      </c>
      <c r="G720" s="1" t="s">
        <v>3853</v>
      </c>
      <c r="H720" s="1" t="s">
        <v>3854</v>
      </c>
      <c r="I720" s="1" t="s">
        <v>3855</v>
      </c>
      <c r="J720" s="1" t="s">
        <v>3856</v>
      </c>
    </row>
    <row r="721" spans="1:10" x14ac:dyDescent="0.25">
      <c r="A721" s="1" t="s">
        <v>3858</v>
      </c>
      <c r="B721" s="1" t="s">
        <v>3863</v>
      </c>
      <c r="C721" s="1"/>
      <c r="D721" s="1"/>
      <c r="E721" s="17">
        <v>7.1153846153846151E-2</v>
      </c>
      <c r="F721" s="1" t="s">
        <v>357</v>
      </c>
      <c r="G721" s="1" t="s">
        <v>3859</v>
      </c>
      <c r="H721" s="1" t="s">
        <v>3860</v>
      </c>
      <c r="I721" s="1" t="s">
        <v>3861</v>
      </c>
      <c r="J721" s="1" t="s">
        <v>3862</v>
      </c>
    </row>
    <row r="722" spans="1:10" x14ac:dyDescent="0.25">
      <c r="A722" s="1" t="s">
        <v>3864</v>
      </c>
      <c r="B722" s="1" t="s">
        <v>3869</v>
      </c>
      <c r="C722" s="1"/>
      <c r="D722" s="1"/>
      <c r="E722" s="17">
        <v>9.3484419263456089E-2</v>
      </c>
      <c r="F722" s="1" t="s">
        <v>3865</v>
      </c>
      <c r="G722" s="1" t="s">
        <v>695</v>
      </c>
      <c r="H722" s="1" t="s">
        <v>3866</v>
      </c>
      <c r="I722" s="1" t="s">
        <v>3867</v>
      </c>
      <c r="J722" s="1" t="s">
        <v>3868</v>
      </c>
    </row>
    <row r="723" spans="1:10" x14ac:dyDescent="0.25">
      <c r="A723" s="1" t="s">
        <v>3870</v>
      </c>
      <c r="B723" s="1" t="s">
        <v>3875</v>
      </c>
      <c r="C723" s="1"/>
      <c r="D723" s="1"/>
      <c r="E723" s="17">
        <v>6.3432835820895525E-2</v>
      </c>
      <c r="F723" s="1" t="s">
        <v>357</v>
      </c>
      <c r="G723" s="1" t="s">
        <v>3871</v>
      </c>
      <c r="H723" s="1" t="s">
        <v>3872</v>
      </c>
      <c r="I723" s="1" t="s">
        <v>3873</v>
      </c>
      <c r="J723" s="1" t="s">
        <v>3874</v>
      </c>
    </row>
    <row r="724" spans="1:10" x14ac:dyDescent="0.25">
      <c r="A724" s="1" t="s">
        <v>3876</v>
      </c>
      <c r="B724" s="1" t="s">
        <v>3882</v>
      </c>
      <c r="C724" s="1"/>
      <c r="D724" s="1"/>
      <c r="E724" s="17">
        <v>5.9907834101382486E-2</v>
      </c>
      <c r="F724" s="1" t="s">
        <v>3877</v>
      </c>
      <c r="G724" s="1" t="s">
        <v>3878</v>
      </c>
      <c r="H724" s="1" t="s">
        <v>3879</v>
      </c>
      <c r="I724" s="1" t="s">
        <v>3880</v>
      </c>
      <c r="J724" s="1" t="s">
        <v>3881</v>
      </c>
    </row>
    <row r="725" spans="1:10" x14ac:dyDescent="0.25">
      <c r="A725" s="1" t="s">
        <v>3883</v>
      </c>
      <c r="B725" s="1" t="s">
        <v>3888</v>
      </c>
      <c r="C725" s="1"/>
      <c r="D725" s="1"/>
      <c r="E725" s="17">
        <v>6.7357512953367879E-2</v>
      </c>
      <c r="F725" s="1" t="s">
        <v>380</v>
      </c>
      <c r="G725" s="1" t="s">
        <v>3884</v>
      </c>
      <c r="H725" s="1" t="s">
        <v>3885</v>
      </c>
      <c r="I725" s="1" t="s">
        <v>3886</v>
      </c>
      <c r="J725" s="1" t="s">
        <v>3887</v>
      </c>
    </row>
    <row r="726" spans="1:10" x14ac:dyDescent="0.25">
      <c r="A726" s="1" t="s">
        <v>3889</v>
      </c>
      <c r="B726" s="1" t="s">
        <v>3894</v>
      </c>
      <c r="C726" s="1"/>
      <c r="D726" s="1"/>
      <c r="E726" s="17">
        <v>6.8219633943427616E-2</v>
      </c>
      <c r="F726" s="1" t="s">
        <v>2757</v>
      </c>
      <c r="G726" s="1" t="s">
        <v>3890</v>
      </c>
      <c r="H726" s="1" t="s">
        <v>3891</v>
      </c>
      <c r="I726" s="1" t="s">
        <v>3892</v>
      </c>
      <c r="J726" s="1" t="s">
        <v>3893</v>
      </c>
    </row>
    <row r="727" spans="1:10" x14ac:dyDescent="0.25">
      <c r="A727" s="1" t="s">
        <v>3895</v>
      </c>
      <c r="B727" s="1" t="s">
        <v>3899</v>
      </c>
      <c r="C727" s="1"/>
      <c r="D727" s="1"/>
      <c r="E727" s="17">
        <v>0.11239860950173812</v>
      </c>
      <c r="F727" s="1" t="s">
        <v>1183</v>
      </c>
      <c r="G727" s="1" t="s">
        <v>3154</v>
      </c>
      <c r="H727" s="1" t="s">
        <v>3896</v>
      </c>
      <c r="I727" s="1" t="s">
        <v>3897</v>
      </c>
      <c r="J727" s="1" t="s">
        <v>3898</v>
      </c>
    </row>
    <row r="728" spans="1:10" x14ac:dyDescent="0.25">
      <c r="A728" s="1" t="s">
        <v>3900</v>
      </c>
      <c r="B728" s="1" t="s">
        <v>3903</v>
      </c>
      <c r="C728" s="1"/>
      <c r="D728" s="1"/>
      <c r="E728" s="17">
        <v>6.8036853295535077E-2</v>
      </c>
      <c r="F728" s="1" t="s">
        <v>1738</v>
      </c>
      <c r="G728" s="1" t="s">
        <v>3901</v>
      </c>
      <c r="H728" s="1" t="s">
        <v>3902</v>
      </c>
      <c r="I728" s="1" t="s">
        <v>983</v>
      </c>
      <c r="J728" s="1" t="s">
        <v>984</v>
      </c>
    </row>
    <row r="729" spans="1:10" x14ac:dyDescent="0.25">
      <c r="A729" s="1" t="s">
        <v>3904</v>
      </c>
      <c r="B729" s="1" t="s">
        <v>3909</v>
      </c>
      <c r="C729" s="1"/>
      <c r="D729" s="1"/>
      <c r="E729" s="17">
        <v>0.15704323570432357</v>
      </c>
      <c r="F729" s="1" t="s">
        <v>1458</v>
      </c>
      <c r="G729" s="1" t="s">
        <v>3905</v>
      </c>
      <c r="H729" s="1" t="s">
        <v>3906</v>
      </c>
      <c r="I729" s="1" t="s">
        <v>3907</v>
      </c>
      <c r="J729" s="1" t="s">
        <v>3908</v>
      </c>
    </row>
    <row r="730" spans="1:10" x14ac:dyDescent="0.25">
      <c r="A730" s="1" t="s">
        <v>3910</v>
      </c>
      <c r="B730" s="1" t="s">
        <v>3916</v>
      </c>
      <c r="C730" s="1"/>
      <c r="D730" s="1"/>
      <c r="E730" s="17">
        <v>0.18516699410609036</v>
      </c>
      <c r="F730" s="1" t="s">
        <v>3911</v>
      </c>
      <c r="G730" s="1" t="s">
        <v>3912</v>
      </c>
      <c r="H730" s="1" t="s">
        <v>3913</v>
      </c>
      <c r="I730" s="1" t="s">
        <v>3914</v>
      </c>
      <c r="J730" s="1" t="s">
        <v>3915</v>
      </c>
    </row>
    <row r="731" spans="1:10" x14ac:dyDescent="0.25">
      <c r="A731" s="1" t="s">
        <v>3917</v>
      </c>
      <c r="B731" s="1" t="s">
        <v>3922</v>
      </c>
      <c r="C731" s="1"/>
      <c r="D731" s="1"/>
      <c r="E731" s="17">
        <v>0.16447368421052633</v>
      </c>
      <c r="F731" s="1" t="s">
        <v>1738</v>
      </c>
      <c r="G731" s="1" t="s">
        <v>3918</v>
      </c>
      <c r="H731" s="1" t="s">
        <v>3919</v>
      </c>
      <c r="I731" s="1" t="s">
        <v>3920</v>
      </c>
      <c r="J731" s="1" t="s">
        <v>3921</v>
      </c>
    </row>
    <row r="732" spans="1:10" x14ac:dyDescent="0.25">
      <c r="A732" s="1" t="s">
        <v>3923</v>
      </c>
      <c r="B732" s="1" t="s">
        <v>3928</v>
      </c>
      <c r="C732" s="1"/>
      <c r="D732" s="1"/>
      <c r="E732" s="17">
        <v>7.9559363525091797E-2</v>
      </c>
      <c r="F732" s="1" t="s">
        <v>357</v>
      </c>
      <c r="G732" s="1" t="s">
        <v>3924</v>
      </c>
      <c r="H732" s="1" t="s">
        <v>3925</v>
      </c>
      <c r="I732" s="1" t="s">
        <v>3926</v>
      </c>
      <c r="J732" s="1" t="s">
        <v>3927</v>
      </c>
    </row>
    <row r="733" spans="1:10" x14ac:dyDescent="0.25">
      <c r="A733" s="1" t="s">
        <v>3929</v>
      </c>
      <c r="B733" s="1" t="s">
        <v>3932</v>
      </c>
      <c r="C733" s="1" t="s">
        <v>3933</v>
      </c>
      <c r="D733" s="1" t="s">
        <v>3932</v>
      </c>
      <c r="E733" s="17">
        <v>0.26446280991735538</v>
      </c>
      <c r="F733" s="1" t="s">
        <v>484</v>
      </c>
      <c r="G733" s="1" t="s">
        <v>3930</v>
      </c>
      <c r="H733" s="1" t="s">
        <v>3931</v>
      </c>
      <c r="I733" s="1" t="s">
        <v>45</v>
      </c>
      <c r="J733" s="1" t="s">
        <v>142</v>
      </c>
    </row>
    <row r="734" spans="1:10" x14ac:dyDescent="0.25">
      <c r="A734" s="1" t="s">
        <v>3929</v>
      </c>
      <c r="B734" s="1" t="s">
        <v>3935</v>
      </c>
      <c r="C734" s="1" t="s">
        <v>3936</v>
      </c>
      <c r="D734" s="1" t="s">
        <v>3935</v>
      </c>
      <c r="E734" s="17">
        <v>0.20253164556962025</v>
      </c>
      <c r="F734" s="1" t="s">
        <v>450</v>
      </c>
      <c r="G734" s="1" t="s">
        <v>451</v>
      </c>
      <c r="H734" s="1" t="s">
        <v>3934</v>
      </c>
      <c r="I734" s="1" t="s">
        <v>54</v>
      </c>
      <c r="J734" s="1" t="s">
        <v>55</v>
      </c>
    </row>
    <row r="735" spans="1:10" x14ac:dyDescent="0.25">
      <c r="A735" s="1" t="s">
        <v>3929</v>
      </c>
      <c r="B735" s="1" t="s">
        <v>3939</v>
      </c>
      <c r="C735" s="1" t="s">
        <v>3940</v>
      </c>
      <c r="D735" s="1" t="s">
        <v>3939</v>
      </c>
      <c r="E735" s="17">
        <v>0.3392857142857143</v>
      </c>
      <c r="F735" s="1" t="s">
        <v>1019</v>
      </c>
      <c r="G735" s="1" t="s">
        <v>3937</v>
      </c>
      <c r="H735" s="1" t="s">
        <v>3938</v>
      </c>
      <c r="I735" s="1" t="s">
        <v>4</v>
      </c>
      <c r="J735" s="1" t="s">
        <v>438</v>
      </c>
    </row>
    <row r="736" spans="1:10" x14ac:dyDescent="0.25">
      <c r="A736" s="1" t="s">
        <v>3929</v>
      </c>
      <c r="B736" s="1" t="s">
        <v>3944</v>
      </c>
      <c r="C736" s="1" t="s">
        <v>3945</v>
      </c>
      <c r="D736" s="1" t="s">
        <v>3944</v>
      </c>
      <c r="E736" s="17">
        <v>0.18965517241379309</v>
      </c>
      <c r="F736" s="1" t="s">
        <v>3941</v>
      </c>
      <c r="G736" s="1" t="s">
        <v>3942</v>
      </c>
      <c r="H736" s="1" t="s">
        <v>3943</v>
      </c>
      <c r="I736" s="1" t="s">
        <v>45</v>
      </c>
      <c r="J736" s="1" t="s">
        <v>129</v>
      </c>
    </row>
    <row r="737" spans="1:10" x14ac:dyDescent="0.25">
      <c r="A737" s="1" t="s">
        <v>3929</v>
      </c>
      <c r="B737" s="1" t="s">
        <v>3949</v>
      </c>
      <c r="C737" s="1" t="s">
        <v>3950</v>
      </c>
      <c r="D737" s="1" t="s">
        <v>3949</v>
      </c>
      <c r="E737" s="17">
        <v>0.35483870967741937</v>
      </c>
      <c r="F737" s="1" t="s">
        <v>3946</v>
      </c>
      <c r="G737" s="1" t="s">
        <v>3947</v>
      </c>
      <c r="H737" s="1" t="s">
        <v>3948</v>
      </c>
      <c r="I737" s="1" t="s">
        <v>4</v>
      </c>
      <c r="J737" s="1" t="s">
        <v>453</v>
      </c>
    </row>
    <row r="738" spans="1:10" x14ac:dyDescent="0.25">
      <c r="A738" s="1" t="s">
        <v>3929</v>
      </c>
      <c r="B738" s="1" t="s">
        <v>3952</v>
      </c>
      <c r="C738" s="1" t="s">
        <v>3953</v>
      </c>
      <c r="D738" s="1" t="s">
        <v>3952</v>
      </c>
      <c r="E738" s="17">
        <v>0.38118811881188119</v>
      </c>
      <c r="F738" s="1" t="s">
        <v>2644</v>
      </c>
      <c r="G738" s="1" t="s">
        <v>293</v>
      </c>
      <c r="H738" s="1" t="s">
        <v>3951</v>
      </c>
      <c r="I738" s="1" t="s">
        <v>1856</v>
      </c>
      <c r="J738" s="1" t="s">
        <v>1857</v>
      </c>
    </row>
    <row r="739" spans="1:10" x14ac:dyDescent="0.25">
      <c r="A739" s="1" t="s">
        <v>3929</v>
      </c>
      <c r="B739" s="1" t="s">
        <v>3957</v>
      </c>
      <c r="C739" s="1" t="s">
        <v>3958</v>
      </c>
      <c r="D739" s="1" t="s">
        <v>3957</v>
      </c>
      <c r="E739" s="17">
        <v>0.16666666666666666</v>
      </c>
      <c r="F739" s="1" t="s">
        <v>3954</v>
      </c>
      <c r="G739" s="1" t="s">
        <v>3955</v>
      </c>
      <c r="H739" s="1" t="s">
        <v>3956</v>
      </c>
      <c r="I739" s="1" t="s">
        <v>4</v>
      </c>
      <c r="J739" s="1" t="s">
        <v>430</v>
      </c>
    </row>
    <row r="740" spans="1:10" x14ac:dyDescent="0.25">
      <c r="A740" s="1" t="s">
        <v>3929</v>
      </c>
      <c r="B740" s="1" t="s">
        <v>3962</v>
      </c>
      <c r="C740" s="1" t="s">
        <v>3963</v>
      </c>
      <c r="D740" s="1" t="s">
        <v>3962</v>
      </c>
      <c r="E740" s="17">
        <v>0.5074626865671642</v>
      </c>
      <c r="F740" s="1" t="s">
        <v>3959</v>
      </c>
      <c r="G740" s="1" t="s">
        <v>3960</v>
      </c>
      <c r="H740" s="1" t="s">
        <v>3961</v>
      </c>
      <c r="I740" s="1" t="s">
        <v>88</v>
      </c>
      <c r="J740" s="1" t="s">
        <v>89</v>
      </c>
    </row>
    <row r="741" spans="1:10" x14ac:dyDescent="0.25">
      <c r="A741" s="1" t="s">
        <v>3929</v>
      </c>
      <c r="B741" s="1" t="s">
        <v>3967</v>
      </c>
      <c r="C741" s="1" t="s">
        <v>3968</v>
      </c>
      <c r="D741" s="1" t="s">
        <v>3967</v>
      </c>
      <c r="E741" s="17">
        <v>9.2369477911646583E-2</v>
      </c>
      <c r="F741" s="1" t="s">
        <v>456</v>
      </c>
      <c r="G741" s="1" t="s">
        <v>3964</v>
      </c>
      <c r="H741" s="1" t="s">
        <v>3965</v>
      </c>
      <c r="I741" s="1" t="s">
        <v>3966</v>
      </c>
      <c r="J741" s="1" t="s">
        <v>459</v>
      </c>
    </row>
    <row r="742" spans="1:10" x14ac:dyDescent="0.25">
      <c r="A742" s="1" t="s">
        <v>3929</v>
      </c>
      <c r="B742" s="1" t="s">
        <v>3973</v>
      </c>
      <c r="C742" s="1" t="s">
        <v>3974</v>
      </c>
      <c r="D742" s="1" t="s">
        <v>3973</v>
      </c>
      <c r="E742" s="17">
        <v>0.14545454545454545</v>
      </c>
      <c r="F742" s="1" t="s">
        <v>1853</v>
      </c>
      <c r="G742" s="1" t="s">
        <v>3969</v>
      </c>
      <c r="H742" s="1" t="s">
        <v>3970</v>
      </c>
      <c r="I742" s="1" t="s">
        <v>3971</v>
      </c>
      <c r="J742" s="1" t="s">
        <v>3972</v>
      </c>
    </row>
    <row r="743" spans="1:10" x14ac:dyDescent="0.25">
      <c r="A743" s="1" t="s">
        <v>3929</v>
      </c>
      <c r="B743" s="1" t="s">
        <v>3975</v>
      </c>
      <c r="C743" s="1" t="s">
        <v>3976</v>
      </c>
      <c r="D743" s="1" t="s">
        <v>3975</v>
      </c>
      <c r="E743" s="17">
        <v>0.16513761467889909</v>
      </c>
      <c r="F743" s="1" t="s">
        <v>515</v>
      </c>
      <c r="G743" s="1" t="s">
        <v>516</v>
      </c>
      <c r="H743" s="1" t="s">
        <v>517</v>
      </c>
      <c r="I743" s="1" t="s">
        <v>45</v>
      </c>
      <c r="J743" s="1" t="s">
        <v>518</v>
      </c>
    </row>
    <row r="744" spans="1:10" x14ac:dyDescent="0.25">
      <c r="A744" s="1" t="s">
        <v>3929</v>
      </c>
      <c r="B744" s="1" t="s">
        <v>3978</v>
      </c>
      <c r="C744" s="1" t="s">
        <v>3979</v>
      </c>
      <c r="D744" s="1" t="s">
        <v>3978</v>
      </c>
      <c r="E744" s="17">
        <v>0.28048780487804881</v>
      </c>
      <c r="F744" s="1" t="s">
        <v>515</v>
      </c>
      <c r="G744" s="1" t="s">
        <v>516</v>
      </c>
      <c r="H744" s="1" t="s">
        <v>3977</v>
      </c>
      <c r="I744" s="1" t="s">
        <v>45</v>
      </c>
      <c r="J744" s="1" t="s">
        <v>518</v>
      </c>
    </row>
    <row r="745" spans="1:10" x14ac:dyDescent="0.25">
      <c r="A745" s="1" t="s">
        <v>3980</v>
      </c>
      <c r="B745" s="1" t="s">
        <v>3982</v>
      </c>
      <c r="C745" s="1" t="s">
        <v>3980</v>
      </c>
      <c r="D745" s="1" t="s">
        <v>3982</v>
      </c>
      <c r="E745" s="17">
        <v>0.21428571428571427</v>
      </c>
      <c r="F745" s="1" t="s">
        <v>42</v>
      </c>
      <c r="G745" s="1" t="s">
        <v>43</v>
      </c>
      <c r="H745" s="1" t="s">
        <v>3981</v>
      </c>
      <c r="I745" s="1" t="s">
        <v>257</v>
      </c>
      <c r="J745" s="1" t="s">
        <v>258</v>
      </c>
    </row>
    <row r="746" spans="1:10" x14ac:dyDescent="0.25">
      <c r="A746" s="1" t="s">
        <v>3983</v>
      </c>
      <c r="B746" s="1" t="s">
        <v>3987</v>
      </c>
      <c r="C746" s="1" t="s">
        <v>3983</v>
      </c>
      <c r="D746" s="1" t="s">
        <v>3987</v>
      </c>
      <c r="E746" s="17">
        <v>0.32191780821917809</v>
      </c>
      <c r="F746" s="1" t="s">
        <v>42</v>
      </c>
      <c r="G746" s="1" t="s">
        <v>43</v>
      </c>
      <c r="H746" s="1" t="s">
        <v>3984</v>
      </c>
      <c r="I746" s="1" t="s">
        <v>3985</v>
      </c>
      <c r="J746" s="1" t="s">
        <v>3986</v>
      </c>
    </row>
    <row r="747" spans="1:10" x14ac:dyDescent="0.25">
      <c r="A747" s="1" t="s">
        <v>3988</v>
      </c>
      <c r="B747" s="1" t="s">
        <v>3990</v>
      </c>
      <c r="C747" s="1" t="s">
        <v>3988</v>
      </c>
      <c r="D747" s="1" t="s">
        <v>3990</v>
      </c>
      <c r="E747" s="17">
        <v>0.27777777777777779</v>
      </c>
      <c r="F747" s="1" t="s">
        <v>42</v>
      </c>
      <c r="G747" s="1" t="s">
        <v>43</v>
      </c>
      <c r="H747" s="1" t="s">
        <v>3989</v>
      </c>
      <c r="I747" s="1" t="s">
        <v>54</v>
      </c>
      <c r="J747" s="1" t="s">
        <v>55</v>
      </c>
    </row>
    <row r="748" spans="1:10" x14ac:dyDescent="0.25">
      <c r="A748" s="1" t="s">
        <v>3991</v>
      </c>
      <c r="B748" s="1" t="s">
        <v>3994</v>
      </c>
      <c r="C748" s="1" t="s">
        <v>3991</v>
      </c>
      <c r="D748" s="1" t="s">
        <v>3994</v>
      </c>
      <c r="E748" s="17">
        <v>0.95726495726495731</v>
      </c>
      <c r="F748" s="1" t="s">
        <v>578</v>
      </c>
      <c r="G748" s="1" t="s">
        <v>579</v>
      </c>
      <c r="H748" s="1" t="s">
        <v>3992</v>
      </c>
      <c r="I748" s="1" t="s">
        <v>135</v>
      </c>
      <c r="J748" s="1" t="s">
        <v>3993</v>
      </c>
    </row>
    <row r="749" spans="1:10" x14ac:dyDescent="0.25">
      <c r="A749" s="1" t="s">
        <v>3995</v>
      </c>
      <c r="B749" s="1" t="s">
        <v>3997</v>
      </c>
      <c r="C749" s="1" t="s">
        <v>3995</v>
      </c>
      <c r="D749" s="1" t="s">
        <v>3997</v>
      </c>
      <c r="E749" s="17">
        <v>0.96319018404907975</v>
      </c>
      <c r="F749" s="1" t="s">
        <v>578</v>
      </c>
      <c r="G749" s="1" t="s">
        <v>579</v>
      </c>
      <c r="H749" s="1" t="s">
        <v>3996</v>
      </c>
      <c r="I749" s="1" t="s">
        <v>257</v>
      </c>
      <c r="J749" s="1" t="s">
        <v>258</v>
      </c>
    </row>
    <row r="750" spans="1:10" x14ac:dyDescent="0.25">
      <c r="A750" s="1" t="s">
        <v>3998</v>
      </c>
      <c r="B750" s="1" t="s">
        <v>4000</v>
      </c>
      <c r="C750" s="1" t="s">
        <v>3998</v>
      </c>
      <c r="D750" s="1" t="s">
        <v>4000</v>
      </c>
      <c r="E750" s="17">
        <v>0.42168674698795183</v>
      </c>
      <c r="F750" s="1" t="s">
        <v>151</v>
      </c>
      <c r="G750" s="1" t="s">
        <v>152</v>
      </c>
      <c r="H750" s="1" t="s">
        <v>3999</v>
      </c>
      <c r="I750" s="1" t="s">
        <v>11</v>
      </c>
      <c r="J750" s="1" t="s">
        <v>1850</v>
      </c>
    </row>
    <row r="751" spans="1:10" x14ac:dyDescent="0.25">
      <c r="A751" s="1" t="s">
        <v>4001</v>
      </c>
      <c r="B751" s="1" t="s">
        <v>4004</v>
      </c>
      <c r="C751" s="1" t="s">
        <v>4001</v>
      </c>
      <c r="D751" s="1" t="s">
        <v>4004</v>
      </c>
      <c r="E751" s="17">
        <v>0.135678391959799</v>
      </c>
      <c r="F751" s="1" t="s">
        <v>92</v>
      </c>
      <c r="G751" s="1" t="s">
        <v>93</v>
      </c>
      <c r="H751" s="1" t="s">
        <v>4002</v>
      </c>
      <c r="I751" s="1" t="s">
        <v>67</v>
      </c>
      <c r="J751" s="1" t="s">
        <v>4003</v>
      </c>
    </row>
    <row r="752" spans="1:10" x14ac:dyDescent="0.25">
      <c r="A752" s="1" t="s">
        <v>4005</v>
      </c>
      <c r="B752" s="1" t="s">
        <v>4007</v>
      </c>
      <c r="C752" s="1" t="s">
        <v>4005</v>
      </c>
      <c r="D752" s="1" t="s">
        <v>4007</v>
      </c>
      <c r="E752" s="17">
        <v>0.11706349206349206</v>
      </c>
      <c r="F752" s="1" t="s">
        <v>92</v>
      </c>
      <c r="G752" s="1" t="s">
        <v>93</v>
      </c>
      <c r="H752" s="1" t="s">
        <v>4006</v>
      </c>
      <c r="I752" s="1" t="s">
        <v>1246</v>
      </c>
      <c r="J752" s="1" t="s">
        <v>1247</v>
      </c>
    </row>
    <row r="753" spans="1:10" x14ac:dyDescent="0.25">
      <c r="A753" s="1" t="s">
        <v>4008</v>
      </c>
      <c r="B753" s="1" t="s">
        <v>4011</v>
      </c>
      <c r="C753" s="1" t="s">
        <v>4008</v>
      </c>
      <c r="D753" s="1" t="s">
        <v>4011</v>
      </c>
      <c r="E753" s="17">
        <v>0.9285714285714286</v>
      </c>
      <c r="F753" s="1" t="s">
        <v>4009</v>
      </c>
      <c r="G753" s="1" t="s">
        <v>16</v>
      </c>
      <c r="H753" s="1" t="s">
        <v>4010</v>
      </c>
      <c r="I753" s="1" t="s">
        <v>45</v>
      </c>
      <c r="J753" s="1" t="s">
        <v>347</v>
      </c>
    </row>
    <row r="754" spans="1:10" x14ac:dyDescent="0.25">
      <c r="A754" s="1" t="s">
        <v>4012</v>
      </c>
      <c r="B754" s="1" t="s">
        <v>4014</v>
      </c>
      <c r="C754" s="1" t="s">
        <v>4012</v>
      </c>
      <c r="D754" s="1" t="s">
        <v>4014</v>
      </c>
      <c r="E754" s="17">
        <v>0.10702341137123746</v>
      </c>
      <c r="F754" s="1" t="s">
        <v>92</v>
      </c>
      <c r="G754" s="1" t="s">
        <v>93</v>
      </c>
      <c r="H754" s="1" t="s">
        <v>4013</v>
      </c>
      <c r="I754" s="1" t="s">
        <v>31</v>
      </c>
      <c r="J754" s="1" t="s">
        <v>881</v>
      </c>
    </row>
    <row r="755" spans="1:10" x14ac:dyDescent="0.25">
      <c r="A755" s="1" t="s">
        <v>4015</v>
      </c>
      <c r="B755" s="1" t="s">
        <v>4017</v>
      </c>
      <c r="C755" s="1" t="s">
        <v>4015</v>
      </c>
      <c r="D755" s="1" t="s">
        <v>4017</v>
      </c>
      <c r="E755" s="17">
        <v>0.1695447409733124</v>
      </c>
      <c r="F755" s="1" t="s">
        <v>92</v>
      </c>
      <c r="G755" s="1" t="s">
        <v>93</v>
      </c>
      <c r="H755" s="1" t="s">
        <v>4016</v>
      </c>
      <c r="I755" s="1" t="s">
        <v>67</v>
      </c>
      <c r="J755" s="1" t="s">
        <v>4003</v>
      </c>
    </row>
    <row r="756" spans="1:10" x14ac:dyDescent="0.25">
      <c r="A756" s="1" t="s">
        <v>4018</v>
      </c>
      <c r="B756" s="1" t="s">
        <v>4023</v>
      </c>
      <c r="C756" s="1" t="s">
        <v>4018</v>
      </c>
      <c r="D756" s="1" t="s">
        <v>4023</v>
      </c>
      <c r="E756" s="17">
        <v>0.94771241830065356</v>
      </c>
      <c r="F756" s="1" t="s">
        <v>4019</v>
      </c>
      <c r="G756" s="1" t="s">
        <v>4020</v>
      </c>
      <c r="H756" s="1" t="s">
        <v>4021</v>
      </c>
      <c r="I756" s="1" t="s">
        <v>18</v>
      </c>
      <c r="J756" s="1" t="s">
        <v>4022</v>
      </c>
    </row>
    <row r="757" spans="1:10" x14ac:dyDescent="0.25">
      <c r="A757" s="1" t="s">
        <v>4024</v>
      </c>
      <c r="B757" s="1" t="s">
        <v>4028</v>
      </c>
      <c r="C757" s="1" t="s">
        <v>4024</v>
      </c>
      <c r="D757" s="1" t="s">
        <v>4028</v>
      </c>
      <c r="E757" s="17">
        <v>0.36363636363636365</v>
      </c>
      <c r="F757" s="1" t="s">
        <v>927</v>
      </c>
      <c r="G757" s="1" t="s">
        <v>4025</v>
      </c>
      <c r="H757" s="1" t="s">
        <v>4026</v>
      </c>
      <c r="I757" s="1" t="s">
        <v>4027</v>
      </c>
      <c r="J757" s="1" t="s">
        <v>412</v>
      </c>
    </row>
    <row r="758" spans="1:10" x14ac:dyDescent="0.25">
      <c r="A758" s="1" t="s">
        <v>4029</v>
      </c>
      <c r="B758" s="1" t="s">
        <v>4031</v>
      </c>
      <c r="C758" s="1" t="s">
        <v>4029</v>
      </c>
      <c r="D758" s="1" t="s">
        <v>4031</v>
      </c>
      <c r="E758" s="17">
        <v>0.26119402985074625</v>
      </c>
      <c r="F758" s="1" t="s">
        <v>42</v>
      </c>
      <c r="G758" s="1" t="s">
        <v>43</v>
      </c>
      <c r="H758" s="1" t="s">
        <v>4030</v>
      </c>
      <c r="I758" s="1" t="s">
        <v>59</v>
      </c>
      <c r="J758" s="1" t="s">
        <v>1035</v>
      </c>
    </row>
    <row r="759" spans="1:10" x14ac:dyDescent="0.25">
      <c r="A759" s="1" t="s">
        <v>4032</v>
      </c>
      <c r="B759" s="1" t="s">
        <v>4035</v>
      </c>
      <c r="C759" s="1" t="s">
        <v>4032</v>
      </c>
      <c r="D759" s="1" t="s">
        <v>4035</v>
      </c>
      <c r="E759" s="17">
        <v>0.36134453781512604</v>
      </c>
      <c r="F759" s="1" t="s">
        <v>42</v>
      </c>
      <c r="G759" s="1" t="s">
        <v>43</v>
      </c>
      <c r="H759" s="1" t="s">
        <v>4033</v>
      </c>
      <c r="I759" s="1" t="s">
        <v>222</v>
      </c>
      <c r="J759" s="1" t="s">
        <v>4034</v>
      </c>
    </row>
    <row r="760" spans="1:10" x14ac:dyDescent="0.25">
      <c r="A760" s="1" t="s">
        <v>4036</v>
      </c>
      <c r="B760" s="1" t="s">
        <v>4040</v>
      </c>
      <c r="C760" s="1" t="s">
        <v>4036</v>
      </c>
      <c r="D760" s="1" t="s">
        <v>4040</v>
      </c>
      <c r="E760" s="17">
        <v>9.9576271186440676E-2</v>
      </c>
      <c r="F760" s="1" t="s">
        <v>578</v>
      </c>
      <c r="G760" s="1" t="s">
        <v>4037</v>
      </c>
      <c r="H760" s="1" t="s">
        <v>4038</v>
      </c>
      <c r="I760" s="1" t="s">
        <v>18</v>
      </c>
      <c r="J760" s="1" t="s">
        <v>4039</v>
      </c>
    </row>
    <row r="761" spans="1:10" x14ac:dyDescent="0.25">
      <c r="A761" s="1" t="s">
        <v>4041</v>
      </c>
      <c r="B761" s="1" t="s">
        <v>4043</v>
      </c>
      <c r="C761" s="1" t="s">
        <v>4041</v>
      </c>
      <c r="D761" s="1" t="s">
        <v>4043</v>
      </c>
      <c r="E761" s="17">
        <v>0.12727272727272726</v>
      </c>
      <c r="F761" s="1" t="s">
        <v>2730</v>
      </c>
      <c r="G761" s="1" t="s">
        <v>293</v>
      </c>
      <c r="H761" s="1" t="s">
        <v>4042</v>
      </c>
      <c r="I761" s="1" t="s">
        <v>11</v>
      </c>
      <c r="J761" s="1" t="s">
        <v>870</v>
      </c>
    </row>
    <row r="762" spans="1:10" x14ac:dyDescent="0.25">
      <c r="A762" s="1" t="s">
        <v>4044</v>
      </c>
      <c r="B762" s="1" t="s">
        <v>4048</v>
      </c>
      <c r="C762" s="1" t="s">
        <v>4044</v>
      </c>
      <c r="D762" s="1" t="s">
        <v>4048</v>
      </c>
      <c r="E762" s="17">
        <v>0.13776698046360969</v>
      </c>
      <c r="F762" s="1" t="s">
        <v>4045</v>
      </c>
      <c r="G762" s="1" t="s">
        <v>4046</v>
      </c>
      <c r="H762" s="1" t="s">
        <v>4047</v>
      </c>
      <c r="I762" s="1" t="s">
        <v>45</v>
      </c>
      <c r="J762" s="1" t="s">
        <v>46</v>
      </c>
    </row>
    <row r="763" spans="1:10" x14ac:dyDescent="0.25">
      <c r="A763" s="1" t="s">
        <v>4049</v>
      </c>
      <c r="B763" s="1" t="s">
        <v>4050</v>
      </c>
      <c r="C763" s="1" t="s">
        <v>4049</v>
      </c>
      <c r="D763" s="1" t="s">
        <v>4050</v>
      </c>
      <c r="E763" s="17">
        <v>0.354978354978355</v>
      </c>
      <c r="F763" s="1" t="s">
        <v>374</v>
      </c>
      <c r="G763" s="1" t="s">
        <v>375</v>
      </c>
      <c r="H763" s="1" t="s">
        <v>376</v>
      </c>
      <c r="I763" s="1" t="s">
        <v>45</v>
      </c>
      <c r="J763" s="1" t="s">
        <v>377</v>
      </c>
    </row>
    <row r="764" spans="1:10" x14ac:dyDescent="0.25">
      <c r="A764" s="1" t="s">
        <v>4051</v>
      </c>
      <c r="B764" s="1" t="s">
        <v>4054</v>
      </c>
      <c r="C764" s="1" t="s">
        <v>4051</v>
      </c>
      <c r="D764" s="1" t="s">
        <v>4054</v>
      </c>
      <c r="E764" s="17">
        <v>5.2715654952076675E-2</v>
      </c>
      <c r="F764" s="1" t="s">
        <v>4052</v>
      </c>
      <c r="G764" s="1" t="s">
        <v>3853</v>
      </c>
      <c r="H764" s="1" t="s">
        <v>4053</v>
      </c>
      <c r="I764" s="1" t="s">
        <v>1843</v>
      </c>
      <c r="J764" s="1" t="s">
        <v>1844</v>
      </c>
    </row>
    <row r="765" spans="1:10" x14ac:dyDescent="0.25">
      <c r="A765" s="1" t="s">
        <v>4055</v>
      </c>
      <c r="B765" s="1" t="s">
        <v>4059</v>
      </c>
      <c r="C765" s="1" t="s">
        <v>4055</v>
      </c>
      <c r="D765" s="1" t="s">
        <v>4059</v>
      </c>
      <c r="E765" s="17">
        <v>0.22596153846153846</v>
      </c>
      <c r="F765" s="1" t="s">
        <v>4056</v>
      </c>
      <c r="G765" s="1" t="s">
        <v>4057</v>
      </c>
      <c r="H765" s="1" t="s">
        <v>4058</v>
      </c>
      <c r="I765" s="1" t="s">
        <v>11</v>
      </c>
      <c r="J765" s="1" t="s">
        <v>1186</v>
      </c>
    </row>
    <row r="766" spans="1:10" x14ac:dyDescent="0.25">
      <c r="A766" s="1" t="s">
        <v>4060</v>
      </c>
      <c r="B766" s="1" t="s">
        <v>4062</v>
      </c>
      <c r="C766" s="1" t="s">
        <v>4060</v>
      </c>
      <c r="D766" s="1" t="s">
        <v>4062</v>
      </c>
      <c r="E766" s="17">
        <v>0.98947368421052628</v>
      </c>
      <c r="F766" s="1" t="s">
        <v>151</v>
      </c>
      <c r="G766" s="1" t="s">
        <v>152</v>
      </c>
      <c r="H766" s="1" t="s">
        <v>4061</v>
      </c>
      <c r="I766" s="1" t="s">
        <v>77</v>
      </c>
      <c r="J766" s="1" t="s">
        <v>652</v>
      </c>
    </row>
    <row r="767" spans="1:10" x14ac:dyDescent="0.25">
      <c r="A767" s="1" t="s">
        <v>4063</v>
      </c>
      <c r="B767" s="1" t="s">
        <v>4067</v>
      </c>
      <c r="C767" s="1" t="s">
        <v>4063</v>
      </c>
      <c r="D767" s="1" t="s">
        <v>4067</v>
      </c>
      <c r="E767" s="17">
        <v>0.47309417040358742</v>
      </c>
      <c r="F767" s="1" t="s">
        <v>4064</v>
      </c>
      <c r="G767" s="1" t="s">
        <v>591</v>
      </c>
      <c r="H767" s="1" t="s">
        <v>4065</v>
      </c>
      <c r="I767" s="1" t="s">
        <v>18</v>
      </c>
      <c r="J767" s="1" t="s">
        <v>4066</v>
      </c>
    </row>
    <row r="768" spans="1:10" x14ac:dyDescent="0.25">
      <c r="A768" s="1" t="s">
        <v>4068</v>
      </c>
      <c r="B768" s="1" t="s">
        <v>4072</v>
      </c>
      <c r="C768" s="1" t="s">
        <v>4068</v>
      </c>
      <c r="D768" s="1" t="s">
        <v>4072</v>
      </c>
      <c r="E768" s="17">
        <v>0.14178302900107412</v>
      </c>
      <c r="F768" s="1" t="s">
        <v>4069</v>
      </c>
      <c r="G768" s="1" t="s">
        <v>4070</v>
      </c>
      <c r="H768" s="1" t="s">
        <v>4071</v>
      </c>
      <c r="I768" s="1" t="s">
        <v>18</v>
      </c>
      <c r="J768" s="1" t="s">
        <v>191</v>
      </c>
    </row>
    <row r="769" spans="1:10" x14ac:dyDescent="0.25">
      <c r="A769" s="1" t="s">
        <v>4073</v>
      </c>
      <c r="B769" s="1" t="s">
        <v>4075</v>
      </c>
      <c r="C769" s="1" t="s">
        <v>4073</v>
      </c>
      <c r="D769" s="1" t="s">
        <v>4075</v>
      </c>
      <c r="E769" s="17">
        <v>0.27004219409282698</v>
      </c>
      <c r="F769" s="1" t="s">
        <v>612</v>
      </c>
      <c r="G769" s="1" t="s">
        <v>613</v>
      </c>
      <c r="H769" s="1" t="s">
        <v>4074</v>
      </c>
      <c r="I769" s="1" t="s">
        <v>54</v>
      </c>
      <c r="J769" s="1" t="s">
        <v>615</v>
      </c>
    </row>
    <row r="770" spans="1:10" x14ac:dyDescent="0.25">
      <c r="A770" s="1" t="s">
        <v>4076</v>
      </c>
      <c r="B770" s="1" t="s">
        <v>4079</v>
      </c>
      <c r="C770" s="1" t="s">
        <v>4076</v>
      </c>
      <c r="D770" s="1" t="s">
        <v>4079</v>
      </c>
      <c r="E770" s="17">
        <v>0.20475319926873858</v>
      </c>
      <c r="F770" s="1" t="s">
        <v>4077</v>
      </c>
      <c r="G770" s="1" t="s">
        <v>3653</v>
      </c>
      <c r="H770" s="1" t="s">
        <v>4078</v>
      </c>
      <c r="I770" s="1" t="s">
        <v>45</v>
      </c>
      <c r="J770" s="1" t="s">
        <v>185</v>
      </c>
    </row>
    <row r="771" spans="1:10" x14ac:dyDescent="0.25">
      <c r="A771" s="1" t="s">
        <v>4080</v>
      </c>
      <c r="B771" s="1" t="s">
        <v>4082</v>
      </c>
      <c r="C771" s="1" t="s">
        <v>4080</v>
      </c>
      <c r="D771" s="1" t="s">
        <v>4082</v>
      </c>
      <c r="E771" s="17">
        <v>0.28813559322033899</v>
      </c>
      <c r="F771" s="1" t="s">
        <v>42</v>
      </c>
      <c r="G771" s="1" t="s">
        <v>43</v>
      </c>
      <c r="H771" s="1" t="s">
        <v>4081</v>
      </c>
      <c r="I771" s="1" t="s">
        <v>54</v>
      </c>
      <c r="J771" s="1" t="s">
        <v>672</v>
      </c>
    </row>
    <row r="772" spans="1:10" x14ac:dyDescent="0.25">
      <c r="A772" s="1" t="s">
        <v>4083</v>
      </c>
      <c r="B772" s="1" t="s">
        <v>4085</v>
      </c>
      <c r="C772" s="1" t="s">
        <v>4083</v>
      </c>
      <c r="D772" s="1" t="s">
        <v>4085</v>
      </c>
      <c r="E772" s="17">
        <v>0.19138755980861244</v>
      </c>
      <c r="F772" s="1" t="s">
        <v>106</v>
      </c>
      <c r="G772" s="1" t="s">
        <v>107</v>
      </c>
      <c r="H772" s="1" t="s">
        <v>4084</v>
      </c>
      <c r="I772" s="1" t="s">
        <v>31</v>
      </c>
      <c r="J772" s="1" t="s">
        <v>329</v>
      </c>
    </row>
    <row r="773" spans="1:10" x14ac:dyDescent="0.25">
      <c r="A773" s="1" t="s">
        <v>4086</v>
      </c>
      <c r="B773" s="1" t="s">
        <v>4088</v>
      </c>
      <c r="C773" s="1" t="s">
        <v>4086</v>
      </c>
      <c r="D773" s="1" t="s">
        <v>4088</v>
      </c>
      <c r="E773" s="17">
        <v>0.11725663716814159</v>
      </c>
      <c r="F773" s="1" t="s">
        <v>298</v>
      </c>
      <c r="G773" s="1" t="s">
        <v>299</v>
      </c>
      <c r="H773" s="1" t="s">
        <v>4087</v>
      </c>
      <c r="I773" s="1" t="s">
        <v>45</v>
      </c>
      <c r="J773" s="1" t="s">
        <v>142</v>
      </c>
    </row>
    <row r="774" spans="1:10" x14ac:dyDescent="0.25">
      <c r="A774" s="1" t="s">
        <v>4089</v>
      </c>
      <c r="B774" s="1" t="s">
        <v>4092</v>
      </c>
      <c r="C774" s="1" t="s">
        <v>4089</v>
      </c>
      <c r="D774" s="1" t="s">
        <v>4092</v>
      </c>
      <c r="E774" s="17">
        <v>0.55555555555555558</v>
      </c>
      <c r="F774" s="1" t="s">
        <v>200</v>
      </c>
      <c r="G774" s="1" t="s">
        <v>201</v>
      </c>
      <c r="H774" s="1" t="s">
        <v>4090</v>
      </c>
      <c r="I774" s="1" t="s">
        <v>18</v>
      </c>
      <c r="J774" s="1" t="s">
        <v>4091</v>
      </c>
    </row>
    <row r="775" spans="1:10" x14ac:dyDescent="0.25">
      <c r="A775" s="1" t="s">
        <v>4093</v>
      </c>
      <c r="B775" s="1" t="s">
        <v>4095</v>
      </c>
      <c r="C775" s="1" t="s">
        <v>4093</v>
      </c>
      <c r="D775" s="1" t="s">
        <v>4095</v>
      </c>
      <c r="E775" s="17">
        <v>0.21739130434782608</v>
      </c>
      <c r="F775" s="1" t="s">
        <v>2730</v>
      </c>
      <c r="G775" s="1" t="s">
        <v>293</v>
      </c>
      <c r="H775" s="1" t="s">
        <v>4094</v>
      </c>
      <c r="I775" s="1" t="s">
        <v>11</v>
      </c>
      <c r="J775" s="1" t="s">
        <v>870</v>
      </c>
    </row>
    <row r="776" spans="1:10" x14ac:dyDescent="0.25">
      <c r="A776" s="1" t="s">
        <v>4096</v>
      </c>
      <c r="B776" s="1" t="s">
        <v>4098</v>
      </c>
      <c r="C776" s="1" t="s">
        <v>4096</v>
      </c>
      <c r="D776" s="1" t="s">
        <v>4098</v>
      </c>
      <c r="E776" s="17">
        <v>1</v>
      </c>
      <c r="F776" s="1" t="s">
        <v>261</v>
      </c>
      <c r="G776" s="1" t="s">
        <v>262</v>
      </c>
      <c r="H776" s="1" t="s">
        <v>4097</v>
      </c>
      <c r="I776" s="1" t="s">
        <v>18</v>
      </c>
      <c r="J776" s="1" t="s">
        <v>4022</v>
      </c>
    </row>
    <row r="777" spans="1:10" x14ac:dyDescent="0.25">
      <c r="A777" s="1" t="s">
        <v>4099</v>
      </c>
      <c r="B777" s="1" t="s">
        <v>4101</v>
      </c>
      <c r="C777" s="1" t="s">
        <v>4099</v>
      </c>
      <c r="D777" s="1" t="s">
        <v>4101</v>
      </c>
      <c r="E777" s="17">
        <v>1</v>
      </c>
      <c r="F777" s="1" t="s">
        <v>261</v>
      </c>
      <c r="G777" s="1" t="s">
        <v>262</v>
      </c>
      <c r="H777" s="1" t="s">
        <v>4100</v>
      </c>
      <c r="I777" s="1" t="s">
        <v>72</v>
      </c>
      <c r="J777" s="1" t="s">
        <v>564</v>
      </c>
    </row>
    <row r="778" spans="1:10" x14ac:dyDescent="0.25">
      <c r="A778" s="1" t="s">
        <v>4102</v>
      </c>
      <c r="B778" s="1" t="s">
        <v>4104</v>
      </c>
      <c r="C778" s="1" t="s">
        <v>4102</v>
      </c>
      <c r="D778" s="1" t="s">
        <v>4104</v>
      </c>
      <c r="E778" s="17">
        <v>0.315</v>
      </c>
      <c r="F778" s="1" t="s">
        <v>783</v>
      </c>
      <c r="G778" s="1" t="s">
        <v>784</v>
      </c>
      <c r="H778" s="1" t="s">
        <v>4103</v>
      </c>
      <c r="I778" s="1" t="s">
        <v>31</v>
      </c>
      <c r="J778" s="1" t="s">
        <v>314</v>
      </c>
    </row>
    <row r="779" spans="1:10" x14ac:dyDescent="0.25">
      <c r="A779" s="1" t="s">
        <v>4105</v>
      </c>
      <c r="B779" s="1" t="s">
        <v>4108</v>
      </c>
      <c r="C779" s="1" t="s">
        <v>4105</v>
      </c>
      <c r="D779" s="1" t="s">
        <v>4108</v>
      </c>
      <c r="E779" s="17">
        <v>7.2463768115942032E-2</v>
      </c>
      <c r="F779" s="1" t="s">
        <v>1614</v>
      </c>
      <c r="G779" s="1" t="s">
        <v>4106</v>
      </c>
      <c r="H779" s="1" t="s">
        <v>4107</v>
      </c>
      <c r="I779" s="1" t="s">
        <v>31</v>
      </c>
      <c r="J779" s="1" t="s">
        <v>32</v>
      </c>
    </row>
    <row r="780" spans="1:10" x14ac:dyDescent="0.25">
      <c r="A780" s="1" t="s">
        <v>4109</v>
      </c>
      <c r="B780" s="1" t="s">
        <v>4112</v>
      </c>
      <c r="C780" s="1" t="s">
        <v>4109</v>
      </c>
      <c r="D780" s="1" t="s">
        <v>4112</v>
      </c>
      <c r="E780" s="17">
        <v>0.11801242236024845</v>
      </c>
      <c r="F780" s="1" t="s">
        <v>578</v>
      </c>
      <c r="G780" s="1" t="s">
        <v>579</v>
      </c>
      <c r="H780" s="1" t="s">
        <v>4110</v>
      </c>
      <c r="I780" s="1" t="s">
        <v>54</v>
      </c>
      <c r="J780" s="1" t="s">
        <v>4111</v>
      </c>
    </row>
    <row r="781" spans="1:10" x14ac:dyDescent="0.25">
      <c r="A781" s="1" t="s">
        <v>4113</v>
      </c>
      <c r="B781" s="1" t="s">
        <v>4116</v>
      </c>
      <c r="C781" s="1" t="s">
        <v>4113</v>
      </c>
      <c r="D781" s="1" t="s">
        <v>4116</v>
      </c>
      <c r="E781" s="17">
        <v>5.9171597633136092E-2</v>
      </c>
      <c r="F781" s="1" t="s">
        <v>896</v>
      </c>
      <c r="G781" s="1" t="s">
        <v>4114</v>
      </c>
      <c r="H781" s="1" t="s">
        <v>4115</v>
      </c>
      <c r="I781" s="1" t="s">
        <v>4</v>
      </c>
      <c r="J781" s="1" t="s">
        <v>5</v>
      </c>
    </row>
    <row r="782" spans="1:10" x14ac:dyDescent="0.25">
      <c r="A782" s="1" t="s">
        <v>4117</v>
      </c>
      <c r="B782" s="1" t="s">
        <v>4118</v>
      </c>
      <c r="C782" s="1" t="s">
        <v>4117</v>
      </c>
      <c r="D782" s="1" t="s">
        <v>4118</v>
      </c>
      <c r="E782" s="17">
        <v>0.33082706766917291</v>
      </c>
      <c r="F782" s="1" t="s">
        <v>4056</v>
      </c>
      <c r="G782" s="1" t="s">
        <v>4057</v>
      </c>
      <c r="H782" s="1" t="s">
        <v>4058</v>
      </c>
      <c r="I782" s="1" t="s">
        <v>11</v>
      </c>
      <c r="J782" s="1" t="s">
        <v>1186</v>
      </c>
    </row>
    <row r="783" spans="1:10" x14ac:dyDescent="0.25">
      <c r="A783" s="1" t="s">
        <v>4119</v>
      </c>
      <c r="B783" s="1" t="s">
        <v>4122</v>
      </c>
      <c r="C783" s="1" t="s">
        <v>4119</v>
      </c>
      <c r="D783" s="1" t="s">
        <v>4122</v>
      </c>
      <c r="E783" s="17">
        <v>0.13249211356466878</v>
      </c>
      <c r="F783" s="1" t="s">
        <v>4120</v>
      </c>
      <c r="G783" s="1" t="s">
        <v>86</v>
      </c>
      <c r="H783" s="1" t="s">
        <v>4121</v>
      </c>
      <c r="I783" s="1" t="s">
        <v>72</v>
      </c>
      <c r="J783" s="1" t="s">
        <v>73</v>
      </c>
    </row>
    <row r="784" spans="1:10" x14ac:dyDescent="0.25">
      <c r="A784" s="1" t="s">
        <v>4123</v>
      </c>
      <c r="B784" s="1" t="s">
        <v>4125</v>
      </c>
      <c r="C784" s="1" t="s">
        <v>4123</v>
      </c>
      <c r="D784" s="1" t="s">
        <v>4125</v>
      </c>
      <c r="E784" s="17">
        <v>0.15757575757575756</v>
      </c>
      <c r="F784" s="1" t="s">
        <v>92</v>
      </c>
      <c r="G784" s="1" t="s">
        <v>93</v>
      </c>
      <c r="H784" s="1" t="s">
        <v>4124</v>
      </c>
      <c r="I784" s="1" t="s">
        <v>31</v>
      </c>
      <c r="J784" s="1" t="s">
        <v>314</v>
      </c>
    </row>
    <row r="785" spans="1:10" x14ac:dyDescent="0.25">
      <c r="A785" s="1" t="s">
        <v>4126</v>
      </c>
      <c r="B785" s="1" t="s">
        <v>4129</v>
      </c>
      <c r="C785" s="1" t="s">
        <v>4126</v>
      </c>
      <c r="D785" s="1" t="s">
        <v>4129</v>
      </c>
      <c r="E785" s="17">
        <v>0.40869565217391307</v>
      </c>
      <c r="F785" s="1" t="s">
        <v>2975</v>
      </c>
      <c r="G785" s="1" t="s">
        <v>4127</v>
      </c>
      <c r="H785" s="1" t="s">
        <v>4128</v>
      </c>
      <c r="I785" s="1" t="s">
        <v>4</v>
      </c>
      <c r="J785" s="1" t="s">
        <v>109</v>
      </c>
    </row>
    <row r="786" spans="1:10" x14ac:dyDescent="0.25">
      <c r="A786" s="1" t="s">
        <v>4130</v>
      </c>
      <c r="B786" s="1" t="s">
        <v>4134</v>
      </c>
      <c r="C786" s="1" t="s">
        <v>4130</v>
      </c>
      <c r="D786" s="1" t="s">
        <v>4134</v>
      </c>
      <c r="E786" s="17">
        <v>0.53801169590643272</v>
      </c>
      <c r="F786" s="1" t="s">
        <v>4131</v>
      </c>
      <c r="G786" s="1" t="s">
        <v>4132</v>
      </c>
      <c r="H786" s="1" t="s">
        <v>4133</v>
      </c>
      <c r="I786" s="1" t="s">
        <v>4</v>
      </c>
      <c r="J786" s="1" t="s">
        <v>529</v>
      </c>
    </row>
    <row r="787" spans="1:10" x14ac:dyDescent="0.25">
      <c r="A787" s="1" t="s">
        <v>4135</v>
      </c>
      <c r="B787" s="1" t="s">
        <v>4140</v>
      </c>
      <c r="C787" s="1" t="s">
        <v>4135</v>
      </c>
      <c r="D787" s="1" t="s">
        <v>4140</v>
      </c>
      <c r="E787" s="17">
        <v>0.1650485436893204</v>
      </c>
      <c r="F787" s="1" t="s">
        <v>4136</v>
      </c>
      <c r="G787" s="1" t="s">
        <v>4137</v>
      </c>
      <c r="H787" s="1" t="s">
        <v>4138</v>
      </c>
      <c r="I787" s="1" t="s">
        <v>4139</v>
      </c>
      <c r="J787" s="1" t="s">
        <v>688</v>
      </c>
    </row>
    <row r="788" spans="1:10" x14ac:dyDescent="0.25">
      <c r="A788" s="1" t="s">
        <v>4141</v>
      </c>
      <c r="B788" s="1" t="s">
        <v>4143</v>
      </c>
      <c r="C788" s="1" t="s">
        <v>4141</v>
      </c>
      <c r="D788" s="1" t="s">
        <v>4143</v>
      </c>
      <c r="E788" s="17">
        <v>0.48148148148148145</v>
      </c>
      <c r="F788" s="1" t="s">
        <v>783</v>
      </c>
      <c r="G788" s="1" t="s">
        <v>784</v>
      </c>
      <c r="H788" s="1" t="s">
        <v>4142</v>
      </c>
      <c r="I788" s="1" t="s">
        <v>54</v>
      </c>
      <c r="J788" s="1" t="s">
        <v>749</v>
      </c>
    </row>
    <row r="789" spans="1:10" x14ac:dyDescent="0.25">
      <c r="A789" s="1" t="s">
        <v>4144</v>
      </c>
      <c r="B789" s="1" t="s">
        <v>4147</v>
      </c>
      <c r="C789" s="1" t="s">
        <v>4144</v>
      </c>
      <c r="D789" s="1" t="s">
        <v>4147</v>
      </c>
      <c r="E789" s="17">
        <v>0.4218009478672986</v>
      </c>
      <c r="F789" s="1" t="s">
        <v>783</v>
      </c>
      <c r="G789" s="1" t="s">
        <v>784</v>
      </c>
      <c r="H789" s="1" t="s">
        <v>4145</v>
      </c>
      <c r="I789" s="1" t="s">
        <v>54</v>
      </c>
      <c r="J789" s="1" t="s">
        <v>4146</v>
      </c>
    </row>
    <row r="790" spans="1:10" x14ac:dyDescent="0.25">
      <c r="A790" s="1" t="s">
        <v>4148</v>
      </c>
      <c r="B790" s="1" t="s">
        <v>4152</v>
      </c>
      <c r="C790" s="1" t="s">
        <v>4148</v>
      </c>
      <c r="D790" s="1" t="s">
        <v>4152</v>
      </c>
      <c r="E790" s="17">
        <v>0.58730158730158732</v>
      </c>
      <c r="F790" s="1" t="s">
        <v>4149</v>
      </c>
      <c r="G790" s="1" t="s">
        <v>4150</v>
      </c>
      <c r="H790" s="1" t="s">
        <v>4151</v>
      </c>
      <c r="I790" s="1" t="s">
        <v>11</v>
      </c>
      <c r="J790" s="1" t="s">
        <v>1186</v>
      </c>
    </row>
    <row r="791" spans="1:10" x14ac:dyDescent="0.25">
      <c r="A791" s="1" t="s">
        <v>4153</v>
      </c>
      <c r="B791" s="1" t="s">
        <v>4158</v>
      </c>
      <c r="C791" s="1"/>
      <c r="D791" s="1"/>
      <c r="E791" s="17">
        <v>0.10011778563015312</v>
      </c>
      <c r="F791" s="1" t="s">
        <v>2576</v>
      </c>
      <c r="G791" s="1" t="s">
        <v>4154</v>
      </c>
      <c r="H791" s="1" t="s">
        <v>4155</v>
      </c>
      <c r="I791" s="1" t="s">
        <v>4156</v>
      </c>
      <c r="J791" s="1" t="s">
        <v>4157</v>
      </c>
    </row>
    <row r="792" spans="1:10" x14ac:dyDescent="0.25">
      <c r="A792" s="1" t="s">
        <v>4159</v>
      </c>
      <c r="B792" s="1" t="s">
        <v>4161</v>
      </c>
      <c r="C792" s="1" t="s">
        <v>4159</v>
      </c>
      <c r="D792" s="1" t="s">
        <v>4161</v>
      </c>
      <c r="E792" s="17">
        <v>0.9375</v>
      </c>
      <c r="F792" s="1" t="s">
        <v>151</v>
      </c>
      <c r="G792" s="1" t="s">
        <v>152</v>
      </c>
      <c r="H792" s="1" t="s">
        <v>4160</v>
      </c>
      <c r="I792" s="1" t="s">
        <v>59</v>
      </c>
      <c r="J792" s="1" t="s">
        <v>753</v>
      </c>
    </row>
    <row r="793" spans="1:10" x14ac:dyDescent="0.25">
      <c r="A793" s="1" t="s">
        <v>4162</v>
      </c>
      <c r="B793" s="1" t="s">
        <v>4164</v>
      </c>
      <c r="C793" s="1" t="s">
        <v>4162</v>
      </c>
      <c r="D793" s="1" t="s">
        <v>4164</v>
      </c>
      <c r="E793" s="17">
        <v>0.921875</v>
      </c>
      <c r="F793" s="1" t="s">
        <v>261</v>
      </c>
      <c r="G793" s="1" t="s">
        <v>262</v>
      </c>
      <c r="H793" s="1" t="s">
        <v>4163</v>
      </c>
      <c r="I793" s="1" t="s">
        <v>1246</v>
      </c>
      <c r="J793" s="1" t="s">
        <v>1247</v>
      </c>
    </row>
    <row r="794" spans="1:10" x14ac:dyDescent="0.25">
      <c r="A794" s="1" t="s">
        <v>4165</v>
      </c>
      <c r="B794" s="1" t="s">
        <v>4169</v>
      </c>
      <c r="C794" s="1" t="s">
        <v>4165</v>
      </c>
      <c r="D794" s="1" t="s">
        <v>4169</v>
      </c>
      <c r="E794" s="17">
        <v>0.97385620915032678</v>
      </c>
      <c r="F794" s="1" t="s">
        <v>4166</v>
      </c>
      <c r="G794" s="1" t="s">
        <v>4167</v>
      </c>
      <c r="H794" s="1" t="s">
        <v>4168</v>
      </c>
      <c r="I794" s="1" t="s">
        <v>45</v>
      </c>
      <c r="J794" s="1" t="s">
        <v>46</v>
      </c>
    </row>
    <row r="795" spans="1:10" x14ac:dyDescent="0.25">
      <c r="A795" s="1" t="s">
        <v>4170</v>
      </c>
      <c r="B795" s="1" t="s">
        <v>4174</v>
      </c>
      <c r="C795" s="1" t="s">
        <v>4170</v>
      </c>
      <c r="D795" s="1" t="s">
        <v>4174</v>
      </c>
      <c r="E795" s="17">
        <v>0.96511627906976749</v>
      </c>
      <c r="F795" s="1" t="s">
        <v>4171</v>
      </c>
      <c r="G795" s="1" t="s">
        <v>4172</v>
      </c>
      <c r="H795" s="1" t="s">
        <v>4173</v>
      </c>
      <c r="I795" s="1" t="s">
        <v>45</v>
      </c>
      <c r="J795" s="1" t="s">
        <v>185</v>
      </c>
    </row>
    <row r="796" spans="1:10" x14ac:dyDescent="0.25">
      <c r="A796" s="1" t="s">
        <v>4175</v>
      </c>
      <c r="B796" s="1" t="s">
        <v>4177</v>
      </c>
      <c r="C796" s="1" t="s">
        <v>4175</v>
      </c>
      <c r="D796" s="1" t="s">
        <v>4177</v>
      </c>
      <c r="E796" s="17">
        <v>0.4689922480620155</v>
      </c>
      <c r="F796" s="1" t="s">
        <v>200</v>
      </c>
      <c r="G796" s="1" t="s">
        <v>201</v>
      </c>
      <c r="H796" s="1" t="s">
        <v>4176</v>
      </c>
      <c r="I796" s="1" t="s">
        <v>31</v>
      </c>
      <c r="J796" s="1" t="s">
        <v>412</v>
      </c>
    </row>
    <row r="797" spans="1:10" x14ac:dyDescent="0.25">
      <c r="A797" s="1" t="s">
        <v>4178</v>
      </c>
      <c r="B797" s="1" t="s">
        <v>4181</v>
      </c>
      <c r="C797" s="1" t="s">
        <v>4178</v>
      </c>
      <c r="D797" s="1" t="s">
        <v>4181</v>
      </c>
      <c r="E797" s="17">
        <v>0.82758620689655171</v>
      </c>
      <c r="F797" s="1" t="s">
        <v>357</v>
      </c>
      <c r="G797" s="1" t="s">
        <v>4179</v>
      </c>
      <c r="H797" s="1" t="s">
        <v>4180</v>
      </c>
      <c r="I797" s="1" t="s">
        <v>11</v>
      </c>
      <c r="J797" s="1" t="s">
        <v>1186</v>
      </c>
    </row>
    <row r="798" spans="1:10" x14ac:dyDescent="0.25">
      <c r="A798" s="1" t="s">
        <v>4182</v>
      </c>
      <c r="B798" s="1" t="s">
        <v>4183</v>
      </c>
      <c r="C798" s="1" t="s">
        <v>4182</v>
      </c>
      <c r="D798" s="1" t="s">
        <v>4183</v>
      </c>
      <c r="E798" s="17">
        <v>0.93333333333333335</v>
      </c>
      <c r="F798" s="1" t="s">
        <v>357</v>
      </c>
      <c r="G798" s="1" t="s">
        <v>4179</v>
      </c>
      <c r="H798" s="1" t="s">
        <v>4180</v>
      </c>
      <c r="I798" s="1" t="s">
        <v>11</v>
      </c>
      <c r="J798" s="1" t="s">
        <v>1186</v>
      </c>
    </row>
    <row r="799" spans="1:10" x14ac:dyDescent="0.25">
      <c r="A799" s="1" t="s">
        <v>4184</v>
      </c>
      <c r="B799" s="1" t="s">
        <v>4185</v>
      </c>
      <c r="C799" s="1" t="s">
        <v>4184</v>
      </c>
      <c r="D799" s="1" t="s">
        <v>4185</v>
      </c>
      <c r="E799" s="17">
        <v>0.66666666666666663</v>
      </c>
      <c r="F799" s="1" t="s">
        <v>357</v>
      </c>
      <c r="G799" s="1" t="s">
        <v>4179</v>
      </c>
      <c r="H799" s="1" t="s">
        <v>4180</v>
      </c>
      <c r="I799" s="1" t="s">
        <v>11</v>
      </c>
      <c r="J799" s="1" t="s">
        <v>1186</v>
      </c>
    </row>
    <row r="800" spans="1:10" x14ac:dyDescent="0.25">
      <c r="A800" s="1" t="s">
        <v>4186</v>
      </c>
      <c r="B800" s="1" t="s">
        <v>4190</v>
      </c>
      <c r="C800" s="1" t="s">
        <v>4186</v>
      </c>
      <c r="D800" s="1" t="s">
        <v>4190</v>
      </c>
      <c r="E800" s="17">
        <v>9.4786729857819899E-2</v>
      </c>
      <c r="F800" s="1" t="s">
        <v>4187</v>
      </c>
      <c r="G800" s="1" t="s">
        <v>4188</v>
      </c>
      <c r="H800" s="1" t="s">
        <v>4189</v>
      </c>
      <c r="I800" s="1" t="s">
        <v>45</v>
      </c>
      <c r="J800" s="1" t="s">
        <v>142</v>
      </c>
    </row>
    <row r="801" spans="1:10" x14ac:dyDescent="0.25">
      <c r="A801" s="1" t="s">
        <v>4191</v>
      </c>
      <c r="B801" s="1" t="s">
        <v>4194</v>
      </c>
      <c r="C801" s="1" t="s">
        <v>4191</v>
      </c>
      <c r="D801" s="1" t="s">
        <v>4194</v>
      </c>
      <c r="E801" s="17">
        <v>0.15683453237410072</v>
      </c>
      <c r="F801" s="1" t="s">
        <v>3687</v>
      </c>
      <c r="G801" s="1" t="s">
        <v>4192</v>
      </c>
      <c r="H801" s="1" t="s">
        <v>4193</v>
      </c>
      <c r="I801" s="1" t="s">
        <v>45</v>
      </c>
      <c r="J801" s="1" t="s">
        <v>354</v>
      </c>
    </row>
    <row r="802" spans="1:10" x14ac:dyDescent="0.25">
      <c r="A802" s="1" t="s">
        <v>4195</v>
      </c>
      <c r="B802" s="1" t="s">
        <v>4198</v>
      </c>
      <c r="C802" s="1" t="s">
        <v>4195</v>
      </c>
      <c r="D802" s="1" t="s">
        <v>4198</v>
      </c>
      <c r="E802" s="17">
        <v>0.22402597402597402</v>
      </c>
      <c r="F802" s="1" t="s">
        <v>845</v>
      </c>
      <c r="G802" s="1" t="s">
        <v>4196</v>
      </c>
      <c r="H802" s="1" t="s">
        <v>4197</v>
      </c>
      <c r="I802" s="1" t="s">
        <v>3223</v>
      </c>
      <c r="J802" s="1" t="s">
        <v>3224</v>
      </c>
    </row>
    <row r="803" spans="1:10" x14ac:dyDescent="0.25">
      <c r="A803" s="1" t="s">
        <v>4199</v>
      </c>
      <c r="B803" s="1" t="s">
        <v>4201</v>
      </c>
      <c r="C803" s="1" t="s">
        <v>4199</v>
      </c>
      <c r="D803" s="1" t="s">
        <v>4201</v>
      </c>
      <c r="E803" s="17">
        <v>0.26903553299492383</v>
      </c>
      <c r="F803" s="1" t="s">
        <v>132</v>
      </c>
      <c r="G803" s="1" t="s">
        <v>133</v>
      </c>
      <c r="H803" s="1" t="s">
        <v>4200</v>
      </c>
      <c r="I803" s="1" t="s">
        <v>257</v>
      </c>
      <c r="J803" s="1" t="s">
        <v>258</v>
      </c>
    </row>
    <row r="804" spans="1:10" x14ac:dyDescent="0.25">
      <c r="A804" s="1" t="s">
        <v>4202</v>
      </c>
      <c r="B804" s="1" t="s">
        <v>4204</v>
      </c>
      <c r="C804" s="1" t="s">
        <v>4202</v>
      </c>
      <c r="D804" s="1" t="s">
        <v>4204</v>
      </c>
      <c r="E804" s="17">
        <v>0.2857142857142857</v>
      </c>
      <c r="F804" s="1" t="s">
        <v>380</v>
      </c>
      <c r="G804" s="1" t="s">
        <v>3942</v>
      </c>
      <c r="H804" s="1" t="s">
        <v>4203</v>
      </c>
      <c r="I804" s="1" t="s">
        <v>4</v>
      </c>
      <c r="J804" s="1" t="s">
        <v>430</v>
      </c>
    </row>
    <row r="805" spans="1:10" x14ac:dyDescent="0.25">
      <c r="A805" s="1" t="s">
        <v>4205</v>
      </c>
      <c r="B805" s="1" t="s">
        <v>4207</v>
      </c>
      <c r="C805" s="1" t="s">
        <v>4205</v>
      </c>
      <c r="D805" s="1" t="s">
        <v>4207</v>
      </c>
      <c r="E805" s="17">
        <v>0.56730769230769229</v>
      </c>
      <c r="F805" s="1" t="s">
        <v>1738</v>
      </c>
      <c r="G805" s="1" t="s">
        <v>3154</v>
      </c>
      <c r="H805" s="1" t="s">
        <v>4206</v>
      </c>
      <c r="I805" s="1" t="s">
        <v>1453</v>
      </c>
      <c r="J805" s="1" t="s">
        <v>1454</v>
      </c>
    </row>
    <row r="806" spans="1:10" x14ac:dyDescent="0.25">
      <c r="A806" s="1" t="s">
        <v>4208</v>
      </c>
      <c r="B806" s="1" t="s">
        <v>4210</v>
      </c>
      <c r="C806" s="1" t="s">
        <v>4208</v>
      </c>
      <c r="D806" s="1" t="s">
        <v>4210</v>
      </c>
      <c r="E806" s="17">
        <v>0.23181818181818181</v>
      </c>
      <c r="F806" s="1" t="s">
        <v>783</v>
      </c>
      <c r="G806" s="1" t="s">
        <v>784</v>
      </c>
      <c r="H806" s="1" t="s">
        <v>4209</v>
      </c>
      <c r="I806" s="1" t="s">
        <v>31</v>
      </c>
      <c r="J806" s="1" t="s">
        <v>820</v>
      </c>
    </row>
    <row r="807" spans="1:10" x14ac:dyDescent="0.25">
      <c r="A807" s="1" t="s">
        <v>4211</v>
      </c>
      <c r="B807" s="1" t="s">
        <v>4216</v>
      </c>
      <c r="C807" s="1" t="s">
        <v>4211</v>
      </c>
      <c r="D807" s="1" t="s">
        <v>4216</v>
      </c>
      <c r="E807" s="17">
        <v>0.15783898305084745</v>
      </c>
      <c r="F807" s="1" t="s">
        <v>4212</v>
      </c>
      <c r="G807" s="1" t="s">
        <v>4213</v>
      </c>
      <c r="H807" s="1" t="s">
        <v>4214</v>
      </c>
      <c r="I807" s="1" t="s">
        <v>4</v>
      </c>
      <c r="J807" s="1" t="s">
        <v>4215</v>
      </c>
    </row>
    <row r="808" spans="1:10" x14ac:dyDescent="0.25">
      <c r="A808" s="1" t="s">
        <v>4217</v>
      </c>
      <c r="B808" s="1" t="s">
        <v>4219</v>
      </c>
      <c r="C808" s="1" t="s">
        <v>4217</v>
      </c>
      <c r="D808" s="1" t="s">
        <v>4219</v>
      </c>
      <c r="E808" s="17">
        <v>9.8901098901098897E-2</v>
      </c>
      <c r="F808" s="1" t="s">
        <v>92</v>
      </c>
      <c r="G808" s="1" t="s">
        <v>93</v>
      </c>
      <c r="H808" s="1" t="s">
        <v>4218</v>
      </c>
      <c r="I808" s="1" t="s">
        <v>31</v>
      </c>
      <c r="J808" s="1" t="s">
        <v>820</v>
      </c>
    </row>
    <row r="809" spans="1:10" x14ac:dyDescent="0.25">
      <c r="A809" s="1" t="s">
        <v>4220</v>
      </c>
      <c r="B809" s="1" t="s">
        <v>4222</v>
      </c>
      <c r="C809" s="1" t="s">
        <v>4220</v>
      </c>
      <c r="D809" s="1" t="s">
        <v>4222</v>
      </c>
      <c r="E809" s="17">
        <v>0.32921810699588477</v>
      </c>
      <c r="F809" s="1" t="s">
        <v>92</v>
      </c>
      <c r="G809" s="1" t="s">
        <v>93</v>
      </c>
      <c r="H809" s="1" t="s">
        <v>4221</v>
      </c>
      <c r="I809" s="1" t="s">
        <v>31</v>
      </c>
      <c r="J809" s="1" t="s">
        <v>99</v>
      </c>
    </row>
    <row r="810" spans="1:10" x14ac:dyDescent="0.25">
      <c r="A810" s="1" t="s">
        <v>4223</v>
      </c>
      <c r="B810" s="1" t="s">
        <v>4227</v>
      </c>
      <c r="C810" s="1" t="s">
        <v>4223</v>
      </c>
      <c r="D810" s="1" t="s">
        <v>4227</v>
      </c>
      <c r="E810" s="17">
        <v>0.29684601113172543</v>
      </c>
      <c r="F810" s="1" t="s">
        <v>4224</v>
      </c>
      <c r="G810" s="1" t="s">
        <v>4225</v>
      </c>
      <c r="H810" s="1" t="s">
        <v>4226</v>
      </c>
      <c r="I810" s="1" t="s">
        <v>11</v>
      </c>
      <c r="J810" s="1" t="s">
        <v>244</v>
      </c>
    </row>
    <row r="811" spans="1:10" x14ac:dyDescent="0.25">
      <c r="A811" s="1" t="s">
        <v>4228</v>
      </c>
      <c r="B811" s="1" t="s">
        <v>4231</v>
      </c>
      <c r="C811" s="1" t="s">
        <v>4228</v>
      </c>
      <c r="D811" s="1" t="s">
        <v>4231</v>
      </c>
      <c r="E811" s="17">
        <v>0.61764705882352944</v>
      </c>
      <c r="F811" s="1" t="s">
        <v>4229</v>
      </c>
      <c r="G811" s="1" t="s">
        <v>1853</v>
      </c>
      <c r="H811" s="1" t="s">
        <v>4230</v>
      </c>
      <c r="I811" s="1" t="s">
        <v>4</v>
      </c>
      <c r="J811" s="1" t="s">
        <v>529</v>
      </c>
    </row>
    <row r="812" spans="1:10" x14ac:dyDescent="0.25">
      <c r="A812" s="1" t="s">
        <v>4232</v>
      </c>
      <c r="B812" s="1" t="s">
        <v>4233</v>
      </c>
      <c r="C812" s="1" t="s">
        <v>4232</v>
      </c>
      <c r="D812" s="1" t="s">
        <v>4233</v>
      </c>
      <c r="E812" s="17">
        <v>0.10756972111553785</v>
      </c>
      <c r="F812" s="1" t="s">
        <v>2730</v>
      </c>
      <c r="G812" s="1" t="s">
        <v>293</v>
      </c>
      <c r="H812" s="1" t="s">
        <v>4094</v>
      </c>
      <c r="I812" s="1" t="s">
        <v>11</v>
      </c>
      <c r="J812" s="1" t="s">
        <v>870</v>
      </c>
    </row>
    <row r="813" spans="1:10" x14ac:dyDescent="0.25">
      <c r="A813" s="1" t="s">
        <v>4234</v>
      </c>
      <c r="B813" s="1" t="s">
        <v>4236</v>
      </c>
      <c r="C813" s="1" t="s">
        <v>4234</v>
      </c>
      <c r="D813" s="1" t="s">
        <v>4236</v>
      </c>
      <c r="E813" s="17">
        <v>0.10256410256410256</v>
      </c>
      <c r="F813" s="1" t="s">
        <v>2730</v>
      </c>
      <c r="G813" s="1" t="s">
        <v>293</v>
      </c>
      <c r="H813" s="1" t="s">
        <v>4235</v>
      </c>
      <c r="I813" s="1" t="s">
        <v>1327</v>
      </c>
      <c r="J813" s="1" t="s">
        <v>2329</v>
      </c>
    </row>
    <row r="814" spans="1:10" x14ac:dyDescent="0.25">
      <c r="A814" s="1" t="s">
        <v>4237</v>
      </c>
      <c r="B814" s="1" t="s">
        <v>4240</v>
      </c>
      <c r="C814" s="1" t="s">
        <v>4237</v>
      </c>
      <c r="D814" s="1" t="s">
        <v>4240</v>
      </c>
      <c r="E814" s="17">
        <v>0.28378378378378377</v>
      </c>
      <c r="F814" s="1" t="s">
        <v>1171</v>
      </c>
      <c r="G814" s="1" t="s">
        <v>4238</v>
      </c>
      <c r="H814" s="1" t="s">
        <v>4239</v>
      </c>
      <c r="I814" s="1" t="s">
        <v>45</v>
      </c>
      <c r="J814" s="1" t="s">
        <v>185</v>
      </c>
    </row>
    <row r="815" spans="1:10" x14ac:dyDescent="0.25">
      <c r="A815" s="1" t="s">
        <v>4241</v>
      </c>
      <c r="B815" s="1" t="s">
        <v>4244</v>
      </c>
      <c r="C815" s="1" t="s">
        <v>4241</v>
      </c>
      <c r="D815" s="1" t="s">
        <v>4244</v>
      </c>
      <c r="E815" s="17">
        <v>0.1487603305785124</v>
      </c>
      <c r="F815" s="1" t="s">
        <v>3794</v>
      </c>
      <c r="G815" s="1" t="s">
        <v>4242</v>
      </c>
      <c r="H815" s="1" t="s">
        <v>4243</v>
      </c>
      <c r="I815" s="1" t="s">
        <v>1640</v>
      </c>
      <c r="J815" s="1" t="s">
        <v>1536</v>
      </c>
    </row>
    <row r="816" spans="1:10" x14ac:dyDescent="0.25">
      <c r="A816" s="1" t="s">
        <v>4245</v>
      </c>
      <c r="B816" s="1" t="s">
        <v>4248</v>
      </c>
      <c r="C816" s="1" t="s">
        <v>4245</v>
      </c>
      <c r="D816" s="1" t="s">
        <v>4248</v>
      </c>
      <c r="E816" s="17">
        <v>0.875</v>
      </c>
      <c r="F816" s="1" t="s">
        <v>896</v>
      </c>
      <c r="G816" s="1" t="s">
        <v>4246</v>
      </c>
      <c r="H816" s="1" t="s">
        <v>4247</v>
      </c>
      <c r="I816" s="1" t="s">
        <v>72</v>
      </c>
      <c r="J816" s="1" t="s">
        <v>3084</v>
      </c>
    </row>
    <row r="817" spans="1:10" x14ac:dyDescent="0.25">
      <c r="A817" s="1" t="s">
        <v>4249</v>
      </c>
      <c r="B817" s="1" t="s">
        <v>4252</v>
      </c>
      <c r="C817" s="1" t="s">
        <v>4249</v>
      </c>
      <c r="D817" s="1" t="s">
        <v>4252</v>
      </c>
      <c r="E817" s="17">
        <v>0.21649484536082475</v>
      </c>
      <c r="F817" s="1" t="s">
        <v>4250</v>
      </c>
      <c r="G817" s="1" t="s">
        <v>941</v>
      </c>
      <c r="H817" s="1" t="s">
        <v>4251</v>
      </c>
      <c r="I817" s="1" t="s">
        <v>340</v>
      </c>
      <c r="J817" s="1" t="s">
        <v>459</v>
      </c>
    </row>
    <row r="818" spans="1:10" x14ac:dyDescent="0.25">
      <c r="A818" s="1" t="s">
        <v>4253</v>
      </c>
      <c r="B818" s="1" t="s">
        <v>4256</v>
      </c>
      <c r="C818" s="1" t="s">
        <v>4253</v>
      </c>
      <c r="D818" s="1" t="s">
        <v>4256</v>
      </c>
      <c r="E818" s="17">
        <v>0.8529411764705882</v>
      </c>
      <c r="F818" s="1" t="s">
        <v>3449</v>
      </c>
      <c r="G818" s="1" t="s">
        <v>4254</v>
      </c>
      <c r="H818" s="1" t="s">
        <v>4255</v>
      </c>
      <c r="I818" s="1" t="s">
        <v>54</v>
      </c>
      <c r="J818" s="1" t="s">
        <v>4111</v>
      </c>
    </row>
    <row r="819" spans="1:10" x14ac:dyDescent="0.25">
      <c r="A819" s="1" t="s">
        <v>4257</v>
      </c>
      <c r="B819" s="1" t="s">
        <v>4258</v>
      </c>
      <c r="C819" s="1" t="s">
        <v>4257</v>
      </c>
      <c r="D819" s="1" t="s">
        <v>4258</v>
      </c>
      <c r="E819" s="17">
        <v>0.92</v>
      </c>
      <c r="F819" s="1" t="s">
        <v>261</v>
      </c>
      <c r="G819" s="1" t="s">
        <v>262</v>
      </c>
      <c r="H819" s="1" t="s">
        <v>4214</v>
      </c>
      <c r="I819" s="1" t="s">
        <v>4</v>
      </c>
      <c r="J819" s="1" t="s">
        <v>4215</v>
      </c>
    </row>
    <row r="820" spans="1:10" x14ac:dyDescent="0.25">
      <c r="A820" s="1" t="s">
        <v>4259</v>
      </c>
      <c r="B820" s="1" t="s">
        <v>4263</v>
      </c>
      <c r="C820" s="1" t="s">
        <v>4259</v>
      </c>
      <c r="D820" s="1" t="s">
        <v>4263</v>
      </c>
      <c r="E820" s="17">
        <v>0.26315789473684209</v>
      </c>
      <c r="F820" s="1" t="s">
        <v>4260</v>
      </c>
      <c r="G820" s="1" t="s">
        <v>4261</v>
      </c>
      <c r="H820" s="1" t="s">
        <v>4262</v>
      </c>
      <c r="I820" s="1" t="s">
        <v>232</v>
      </c>
      <c r="J820" s="1" t="s">
        <v>233</v>
      </c>
    </row>
    <row r="821" spans="1:10" x14ac:dyDescent="0.25">
      <c r="A821" s="1" t="s">
        <v>4264</v>
      </c>
      <c r="B821" s="1" t="s">
        <v>4266</v>
      </c>
      <c r="C821" s="1" t="s">
        <v>4264</v>
      </c>
      <c r="D821" s="1" t="s">
        <v>4266</v>
      </c>
      <c r="E821" s="17">
        <v>0.95238095238095233</v>
      </c>
      <c r="F821" s="1" t="s">
        <v>4136</v>
      </c>
      <c r="G821" s="1" t="s">
        <v>4137</v>
      </c>
      <c r="H821" s="1" t="s">
        <v>4265</v>
      </c>
      <c r="I821" s="1" t="s">
        <v>744</v>
      </c>
      <c r="J821" s="1" t="s">
        <v>745</v>
      </c>
    </row>
    <row r="822" spans="1:10" x14ac:dyDescent="0.25">
      <c r="A822" s="1" t="s">
        <v>4267</v>
      </c>
      <c r="B822" s="1" t="s">
        <v>4269</v>
      </c>
      <c r="C822" s="1" t="s">
        <v>4267</v>
      </c>
      <c r="D822" s="1" t="s">
        <v>4269</v>
      </c>
      <c r="E822" s="17">
        <v>0.95161290322580649</v>
      </c>
      <c r="F822" s="1" t="s">
        <v>261</v>
      </c>
      <c r="G822" s="1" t="s">
        <v>262</v>
      </c>
      <c r="H822" s="1" t="s">
        <v>4268</v>
      </c>
      <c r="I822" s="1" t="s">
        <v>31</v>
      </c>
      <c r="J822" s="1" t="s">
        <v>288</v>
      </c>
    </row>
  </sheetData>
  <sortState ref="A2:K825">
    <sortCondition ref="A1"/>
  </sortState>
  <printOptions horizontalCentered="1"/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opLeftCell="E1" workbookViewId="0">
      <selection activeCell="O22" sqref="O22"/>
    </sheetView>
  </sheetViews>
  <sheetFormatPr defaultRowHeight="15" x14ac:dyDescent="0.25"/>
  <cols>
    <col min="1" max="1" width="10" bestFit="1" customWidth="1"/>
    <col min="2" max="2" width="40.85546875" bestFit="1" customWidth="1"/>
    <col min="3" max="3" width="10.7109375" bestFit="1" customWidth="1"/>
    <col min="4" max="4" width="40.85546875" bestFit="1" customWidth="1"/>
    <col min="5" max="5" width="30.42578125" style="17" customWidth="1"/>
    <col min="6" max="6" width="26.7109375" customWidth="1"/>
    <col min="7" max="7" width="28" customWidth="1"/>
    <col min="8" max="8" width="31.28515625" bestFit="1" customWidth="1"/>
    <col min="9" max="9" width="15.7109375" bestFit="1" customWidth="1"/>
    <col min="10" max="10" width="8" bestFit="1" customWidth="1"/>
  </cols>
  <sheetData>
    <row r="1" spans="1:10" s="14" customFormat="1" x14ac:dyDescent="0.25">
      <c r="A1" s="14" t="s">
        <v>4719</v>
      </c>
      <c r="B1" s="14" t="s">
        <v>4726</v>
      </c>
      <c r="C1" s="14" t="s">
        <v>4727</v>
      </c>
      <c r="D1" s="14" t="s">
        <v>4728</v>
      </c>
      <c r="E1" s="16" t="s">
        <v>4720</v>
      </c>
      <c r="F1" s="14" t="s">
        <v>4721</v>
      </c>
      <c r="G1" s="14" t="s">
        <v>4722</v>
      </c>
      <c r="H1" s="14" t="s">
        <v>4723</v>
      </c>
      <c r="I1" s="14" t="s">
        <v>4724</v>
      </c>
      <c r="J1" s="14" t="s">
        <v>4725</v>
      </c>
    </row>
    <row r="2" spans="1:10" x14ac:dyDescent="0.25">
      <c r="A2" s="2" t="s">
        <v>4688</v>
      </c>
      <c r="B2" s="2" t="s">
        <v>4690</v>
      </c>
      <c r="C2" s="2" t="s">
        <v>4688</v>
      </c>
      <c r="D2" s="2" t="s">
        <v>4690</v>
      </c>
      <c r="E2" s="17">
        <v>4.878048780487805E-2</v>
      </c>
      <c r="F2" s="2" t="s">
        <v>35</v>
      </c>
      <c r="G2" s="2" t="s">
        <v>591</v>
      </c>
      <c r="H2" s="2" t="s">
        <v>4689</v>
      </c>
      <c r="I2" s="2" t="s">
        <v>232</v>
      </c>
      <c r="J2" s="2" t="s">
        <v>1400</v>
      </c>
    </row>
    <row r="3" spans="1:10" x14ac:dyDescent="0.25">
      <c r="A3" s="2" t="s">
        <v>4646</v>
      </c>
      <c r="B3" s="2" t="s">
        <v>4649</v>
      </c>
      <c r="C3" s="2" t="s">
        <v>4646</v>
      </c>
      <c r="D3" s="2" t="s">
        <v>4649</v>
      </c>
      <c r="E3" s="17">
        <v>3.2258064516129031E-2</v>
      </c>
      <c r="F3" s="2" t="s">
        <v>119</v>
      </c>
      <c r="G3" s="2" t="s">
        <v>4647</v>
      </c>
      <c r="H3" s="2" t="s">
        <v>4648</v>
      </c>
      <c r="I3" s="2" t="s">
        <v>45</v>
      </c>
      <c r="J3" s="2" t="s">
        <v>354</v>
      </c>
    </row>
    <row r="4" spans="1:10" x14ac:dyDescent="0.25">
      <c r="A4" s="2" t="s">
        <v>4650</v>
      </c>
      <c r="B4" s="2" t="s">
        <v>4652</v>
      </c>
      <c r="C4" s="2" t="s">
        <v>4650</v>
      </c>
      <c r="D4" s="2" t="s">
        <v>4652</v>
      </c>
      <c r="E4" s="17">
        <v>4.8543689320388345E-3</v>
      </c>
      <c r="F4" s="2" t="s">
        <v>845</v>
      </c>
      <c r="G4" s="2" t="s">
        <v>4196</v>
      </c>
      <c r="H4" s="2" t="s">
        <v>4651</v>
      </c>
      <c r="I4" s="2" t="s">
        <v>4</v>
      </c>
      <c r="J4" s="2" t="s">
        <v>430</v>
      </c>
    </row>
    <row r="5" spans="1:10" x14ac:dyDescent="0.25">
      <c r="A5" s="2" t="s">
        <v>4653</v>
      </c>
      <c r="B5" s="2" t="s">
        <v>4655</v>
      </c>
      <c r="C5" s="2" t="s">
        <v>4653</v>
      </c>
      <c r="D5" s="2" t="s">
        <v>4655</v>
      </c>
      <c r="E5" s="17">
        <v>7.6628352490421452E-3</v>
      </c>
      <c r="F5" s="2" t="s">
        <v>409</v>
      </c>
      <c r="G5" s="2" t="s">
        <v>410</v>
      </c>
      <c r="H5" s="2" t="s">
        <v>4654</v>
      </c>
      <c r="I5" s="2" t="s">
        <v>45</v>
      </c>
      <c r="J5" s="2" t="s">
        <v>185</v>
      </c>
    </row>
    <row r="6" spans="1:10" x14ac:dyDescent="0.25">
      <c r="A6" s="2" t="s">
        <v>4662</v>
      </c>
      <c r="B6" s="2" t="s">
        <v>4664</v>
      </c>
      <c r="C6" s="2" t="s">
        <v>4662</v>
      </c>
      <c r="D6" s="2" t="s">
        <v>4664</v>
      </c>
      <c r="E6" s="17">
        <v>3.8177339901477834E-2</v>
      </c>
      <c r="F6" s="2" t="s">
        <v>462</v>
      </c>
      <c r="G6" s="2" t="s">
        <v>463</v>
      </c>
      <c r="H6" s="2" t="s">
        <v>4663</v>
      </c>
      <c r="I6" s="2" t="s">
        <v>11</v>
      </c>
      <c r="J6" s="2" t="s">
        <v>307</v>
      </c>
    </row>
    <row r="7" spans="1:10" x14ac:dyDescent="0.25">
      <c r="A7" s="2" t="s">
        <v>4700</v>
      </c>
      <c r="B7" s="2" t="s">
        <v>4703</v>
      </c>
      <c r="C7" s="2" t="s">
        <v>4700</v>
      </c>
      <c r="D7" s="2" t="s">
        <v>4703</v>
      </c>
      <c r="E7" s="17">
        <v>0</v>
      </c>
      <c r="F7" s="2" t="s">
        <v>4250</v>
      </c>
      <c r="G7" s="2" t="s">
        <v>4701</v>
      </c>
      <c r="H7" s="2" t="s">
        <v>4702</v>
      </c>
      <c r="I7" s="2" t="s">
        <v>1535</v>
      </c>
      <c r="J7" s="2" t="s">
        <v>1536</v>
      </c>
    </row>
    <row r="8" spans="1:10" x14ac:dyDescent="0.25">
      <c r="A8" s="2" t="s">
        <v>4665</v>
      </c>
      <c r="B8" s="2" t="s">
        <v>4668</v>
      </c>
      <c r="C8" s="2" t="s">
        <v>4665</v>
      </c>
      <c r="D8" s="2" t="s">
        <v>4668</v>
      </c>
      <c r="E8" s="17">
        <v>3.7593984962406013E-2</v>
      </c>
      <c r="F8" s="2" t="s">
        <v>4666</v>
      </c>
      <c r="G8" s="2" t="s">
        <v>280</v>
      </c>
      <c r="H8" s="2" t="s">
        <v>4667</v>
      </c>
      <c r="I8" s="2" t="s">
        <v>45</v>
      </c>
      <c r="J8" s="2" t="s">
        <v>354</v>
      </c>
    </row>
    <row r="9" spans="1:10" x14ac:dyDescent="0.25">
      <c r="A9" s="2" t="s">
        <v>4669</v>
      </c>
      <c r="B9" s="2" t="s">
        <v>4671</v>
      </c>
      <c r="C9" s="2" t="s">
        <v>4669</v>
      </c>
      <c r="D9" s="2" t="s">
        <v>4671</v>
      </c>
      <c r="E9" s="17">
        <v>3.6585365853658534E-2</v>
      </c>
      <c r="F9" s="2" t="s">
        <v>4009</v>
      </c>
      <c r="G9" s="2" t="s">
        <v>16</v>
      </c>
      <c r="H9" s="2" t="s">
        <v>4670</v>
      </c>
      <c r="I9" s="2" t="s">
        <v>45</v>
      </c>
      <c r="J9" s="2" t="s">
        <v>596</v>
      </c>
    </row>
    <row r="10" spans="1:10" x14ac:dyDescent="0.25">
      <c r="A10" s="2" t="s">
        <v>1074</v>
      </c>
      <c r="B10" s="2" t="s">
        <v>1077</v>
      </c>
      <c r="C10" s="2" t="s">
        <v>4673</v>
      </c>
      <c r="D10" s="2" t="s">
        <v>4674</v>
      </c>
      <c r="E10" s="17">
        <v>3.8297872340425532E-2</v>
      </c>
      <c r="F10" s="2" t="s">
        <v>1080</v>
      </c>
      <c r="G10" s="2" t="s">
        <v>16</v>
      </c>
      <c r="H10" s="2" t="s">
        <v>4672</v>
      </c>
      <c r="I10" s="2" t="s">
        <v>31</v>
      </c>
      <c r="J10" s="2" t="s">
        <v>371</v>
      </c>
    </row>
    <row r="11" spans="1:10" x14ac:dyDescent="0.25">
      <c r="A11" s="2" t="s">
        <v>4704</v>
      </c>
      <c r="B11" s="2" t="s">
        <v>4710</v>
      </c>
      <c r="C11" s="2" t="s">
        <v>4711</v>
      </c>
      <c r="D11" s="2" t="s">
        <v>4712</v>
      </c>
      <c r="E11" s="17">
        <v>7.7519379844961239E-3</v>
      </c>
      <c r="F11" s="2" t="s">
        <v>4705</v>
      </c>
      <c r="G11" s="2" t="s">
        <v>4706</v>
      </c>
      <c r="H11" s="2" t="s">
        <v>4707</v>
      </c>
      <c r="I11" s="2" t="s">
        <v>4708</v>
      </c>
      <c r="J11" s="2" t="s">
        <v>4709</v>
      </c>
    </row>
    <row r="12" spans="1:10" x14ac:dyDescent="0.25">
      <c r="A12" s="2" t="s">
        <v>1260</v>
      </c>
      <c r="B12" s="2" t="s">
        <v>1266</v>
      </c>
      <c r="C12" s="2" t="s">
        <v>4694</v>
      </c>
      <c r="D12" s="2" t="s">
        <v>4695</v>
      </c>
      <c r="E12" s="17">
        <v>0</v>
      </c>
      <c r="F12" s="2" t="s">
        <v>4691</v>
      </c>
      <c r="G12" s="2" t="s">
        <v>4692</v>
      </c>
      <c r="H12" s="2" t="s">
        <v>4693</v>
      </c>
      <c r="I12" s="2" t="s">
        <v>1264</v>
      </c>
      <c r="J12" s="2" t="s">
        <v>1265</v>
      </c>
    </row>
    <row r="13" spans="1:10" x14ac:dyDescent="0.25">
      <c r="A13" s="2" t="s">
        <v>4270</v>
      </c>
      <c r="B13" s="2" t="s">
        <v>4274</v>
      </c>
      <c r="C13" s="2"/>
      <c r="D13" s="2"/>
      <c r="E13" s="17">
        <v>2.2191400832177532E-2</v>
      </c>
      <c r="F13" s="2" t="s">
        <v>4271</v>
      </c>
      <c r="G13" s="2" t="s">
        <v>4272</v>
      </c>
      <c r="H13" s="2" t="s">
        <v>4273</v>
      </c>
      <c r="I13" s="2" t="s">
        <v>18</v>
      </c>
      <c r="J13" s="2" t="s">
        <v>2059</v>
      </c>
    </row>
    <row r="14" spans="1:10" x14ac:dyDescent="0.25">
      <c r="A14" s="2" t="s">
        <v>1471</v>
      </c>
      <c r="B14" s="2" t="s">
        <v>1476</v>
      </c>
      <c r="C14" s="2" t="s">
        <v>4714</v>
      </c>
      <c r="D14" s="2" t="s">
        <v>4715</v>
      </c>
      <c r="E14" s="17">
        <v>0</v>
      </c>
      <c r="F14" s="2" t="s">
        <v>1424</v>
      </c>
      <c r="G14" s="2" t="s">
        <v>4713</v>
      </c>
      <c r="H14" s="2" t="s">
        <v>1473</v>
      </c>
      <c r="I14" s="2" t="s">
        <v>1474</v>
      </c>
      <c r="J14" s="2" t="s">
        <v>1475</v>
      </c>
    </row>
    <row r="15" spans="1:10" x14ac:dyDescent="0.25">
      <c r="A15" s="2" t="s">
        <v>4275</v>
      </c>
      <c r="B15" s="2" t="s">
        <v>4278</v>
      </c>
      <c r="C15" s="2"/>
      <c r="D15" s="2"/>
      <c r="E15" s="17">
        <v>4.8498845265588918E-2</v>
      </c>
      <c r="F15" s="2" t="s">
        <v>1179</v>
      </c>
      <c r="G15" s="2" t="s">
        <v>4276</v>
      </c>
      <c r="H15" s="2" t="s">
        <v>4277</v>
      </c>
      <c r="I15" s="2" t="s">
        <v>24</v>
      </c>
      <c r="J15" s="2" t="s">
        <v>25</v>
      </c>
    </row>
    <row r="16" spans="1:10" x14ac:dyDescent="0.25">
      <c r="A16" s="2" t="s">
        <v>4279</v>
      </c>
      <c r="B16" s="2" t="s">
        <v>4284</v>
      </c>
      <c r="C16" s="2"/>
      <c r="D16" s="2"/>
      <c r="E16" s="17">
        <v>4.3383947939262472E-2</v>
      </c>
      <c r="F16" s="2" t="s">
        <v>1463</v>
      </c>
      <c r="G16" s="2" t="s">
        <v>4280</v>
      </c>
      <c r="H16" s="2" t="s">
        <v>4281</v>
      </c>
      <c r="I16" s="2" t="s">
        <v>4282</v>
      </c>
      <c r="J16" s="2" t="s">
        <v>4283</v>
      </c>
    </row>
    <row r="17" spans="1:10" x14ac:dyDescent="0.25">
      <c r="A17" s="2" t="s">
        <v>4285</v>
      </c>
      <c r="B17" s="2" t="s">
        <v>4290</v>
      </c>
      <c r="C17" s="2"/>
      <c r="D17" s="2"/>
      <c r="E17" s="17">
        <v>3.7506335529650277E-2</v>
      </c>
      <c r="F17" s="2" t="s">
        <v>4286</v>
      </c>
      <c r="G17" s="2" t="s">
        <v>4287</v>
      </c>
      <c r="H17" s="2" t="s">
        <v>4288</v>
      </c>
      <c r="I17" s="2" t="s">
        <v>11</v>
      </c>
      <c r="J17" s="2" t="s">
        <v>4289</v>
      </c>
    </row>
    <row r="18" spans="1:10" x14ac:dyDescent="0.25">
      <c r="A18" s="2" t="s">
        <v>4291</v>
      </c>
      <c r="B18" s="2" t="s">
        <v>4296</v>
      </c>
      <c r="C18" s="2"/>
      <c r="D18" s="2"/>
      <c r="E18" s="17">
        <v>3.5415837644249902E-2</v>
      </c>
      <c r="F18" s="2" t="s">
        <v>968</v>
      </c>
      <c r="G18" s="2" t="s">
        <v>4292</v>
      </c>
      <c r="H18" s="2" t="s">
        <v>4293</v>
      </c>
      <c r="I18" s="2" t="s">
        <v>4294</v>
      </c>
      <c r="J18" s="2" t="s">
        <v>4295</v>
      </c>
    </row>
    <row r="19" spans="1:10" x14ac:dyDescent="0.25">
      <c r="A19" s="2" t="s">
        <v>4297</v>
      </c>
      <c r="B19" s="2" t="s">
        <v>4302</v>
      </c>
      <c r="C19" s="2"/>
      <c r="D19" s="2"/>
      <c r="E19" s="17">
        <v>4.386397240019714E-2</v>
      </c>
      <c r="F19" s="2" t="s">
        <v>1356</v>
      </c>
      <c r="G19" s="2" t="s">
        <v>4298</v>
      </c>
      <c r="H19" s="2" t="s">
        <v>4299</v>
      </c>
      <c r="I19" s="2" t="s">
        <v>4300</v>
      </c>
      <c r="J19" s="2" t="s">
        <v>4301</v>
      </c>
    </row>
    <row r="20" spans="1:10" x14ac:dyDescent="0.25">
      <c r="A20" s="2" t="s">
        <v>4303</v>
      </c>
      <c r="B20" s="2" t="s">
        <v>4308</v>
      </c>
      <c r="C20" s="2"/>
      <c r="D20" s="2"/>
      <c r="E20" s="17">
        <v>4.9714285714285711E-2</v>
      </c>
      <c r="F20" s="2" t="s">
        <v>2031</v>
      </c>
      <c r="G20" s="2" t="s">
        <v>4304</v>
      </c>
      <c r="H20" s="2" t="s">
        <v>4305</v>
      </c>
      <c r="I20" s="2" t="s">
        <v>4306</v>
      </c>
      <c r="J20" s="2" t="s">
        <v>4307</v>
      </c>
    </row>
    <row r="21" spans="1:10" x14ac:dyDescent="0.25">
      <c r="A21" s="2" t="s">
        <v>4309</v>
      </c>
      <c r="B21" s="2" t="s">
        <v>4313</v>
      </c>
      <c r="C21" s="2"/>
      <c r="D21" s="2"/>
      <c r="E21" s="17">
        <v>2.6033690658499236E-2</v>
      </c>
      <c r="F21" s="2" t="s">
        <v>2913</v>
      </c>
      <c r="G21" s="2" t="s">
        <v>2248</v>
      </c>
      <c r="H21" s="2" t="s">
        <v>4310</v>
      </c>
      <c r="I21" s="2" t="s">
        <v>4311</v>
      </c>
      <c r="J21" s="2" t="s">
        <v>4312</v>
      </c>
    </row>
    <row r="22" spans="1:10" x14ac:dyDescent="0.25">
      <c r="A22" s="2" t="s">
        <v>4314</v>
      </c>
      <c r="B22" s="2" t="s">
        <v>4320</v>
      </c>
      <c r="C22" s="2"/>
      <c r="D22" s="2"/>
      <c r="E22" s="17">
        <v>4.9286640726329441E-2</v>
      </c>
      <c r="F22" s="2" t="s">
        <v>4315</v>
      </c>
      <c r="G22" s="2" t="s">
        <v>4316</v>
      </c>
      <c r="H22" s="2" t="s">
        <v>4317</v>
      </c>
      <c r="I22" s="2" t="s">
        <v>4318</v>
      </c>
      <c r="J22" s="2" t="s">
        <v>4319</v>
      </c>
    </row>
    <row r="23" spans="1:10" x14ac:dyDescent="0.25">
      <c r="A23" s="2" t="s">
        <v>4321</v>
      </c>
      <c r="B23" s="2" t="s">
        <v>4325</v>
      </c>
      <c r="C23" s="2"/>
      <c r="D23" s="2"/>
      <c r="E23" s="17">
        <v>4.5586406962287607E-2</v>
      </c>
      <c r="F23" s="2" t="s">
        <v>913</v>
      </c>
      <c r="G23" s="2" t="s">
        <v>591</v>
      </c>
      <c r="H23" s="2" t="s">
        <v>4322</v>
      </c>
      <c r="I23" s="2" t="s">
        <v>4323</v>
      </c>
      <c r="J23" s="2" t="s">
        <v>4324</v>
      </c>
    </row>
    <row r="24" spans="1:10" x14ac:dyDescent="0.25">
      <c r="A24" s="2" t="s">
        <v>4326</v>
      </c>
      <c r="B24" s="2" t="s">
        <v>4331</v>
      </c>
      <c r="C24" s="2"/>
      <c r="D24" s="2"/>
      <c r="E24" s="17">
        <v>3.6677908937605398E-2</v>
      </c>
      <c r="F24" s="2" t="s">
        <v>293</v>
      </c>
      <c r="G24" s="2" t="s">
        <v>4327</v>
      </c>
      <c r="H24" s="2" t="s">
        <v>4328</v>
      </c>
      <c r="I24" s="2" t="s">
        <v>4329</v>
      </c>
      <c r="J24" s="2" t="s">
        <v>4330</v>
      </c>
    </row>
    <row r="25" spans="1:10" x14ac:dyDescent="0.25">
      <c r="A25" s="2" t="s">
        <v>4332</v>
      </c>
      <c r="B25" s="2" t="s">
        <v>4337</v>
      </c>
      <c r="C25" s="2"/>
      <c r="D25" s="2"/>
      <c r="E25" s="17">
        <v>1.5475313190862197E-2</v>
      </c>
      <c r="F25" s="2" t="s">
        <v>2675</v>
      </c>
      <c r="G25" s="2" t="s">
        <v>4333</v>
      </c>
      <c r="H25" s="2" t="s">
        <v>4334</v>
      </c>
      <c r="I25" s="2" t="s">
        <v>4335</v>
      </c>
      <c r="J25" s="2" t="s">
        <v>4336</v>
      </c>
    </row>
    <row r="26" spans="1:10" x14ac:dyDescent="0.25">
      <c r="A26" s="2" t="s">
        <v>4338</v>
      </c>
      <c r="B26" s="2" t="s">
        <v>4343</v>
      </c>
      <c r="C26" s="2"/>
      <c r="D26" s="2"/>
      <c r="E26" s="17">
        <v>4.472843450479233E-2</v>
      </c>
      <c r="F26" s="2" t="s">
        <v>1342</v>
      </c>
      <c r="G26" s="2" t="s">
        <v>4339</v>
      </c>
      <c r="H26" s="2" t="s">
        <v>4340</v>
      </c>
      <c r="I26" s="2" t="s">
        <v>4341</v>
      </c>
      <c r="J26" s="2" t="s">
        <v>4342</v>
      </c>
    </row>
    <row r="27" spans="1:10" x14ac:dyDescent="0.25">
      <c r="A27" s="2" t="s">
        <v>4344</v>
      </c>
      <c r="B27" s="2" t="s">
        <v>4349</v>
      </c>
      <c r="C27" s="2"/>
      <c r="D27" s="2"/>
      <c r="E27" s="17">
        <v>4.1509433962264149E-2</v>
      </c>
      <c r="F27" s="2" t="s">
        <v>145</v>
      </c>
      <c r="G27" s="2" t="s">
        <v>4345</v>
      </c>
      <c r="H27" s="2" t="s">
        <v>4346</v>
      </c>
      <c r="I27" s="2" t="s">
        <v>4347</v>
      </c>
      <c r="J27" s="2" t="s">
        <v>4348</v>
      </c>
    </row>
    <row r="28" spans="1:10" x14ac:dyDescent="0.25">
      <c r="A28" s="2" t="s">
        <v>4350</v>
      </c>
      <c r="B28" s="2" t="s">
        <v>4355</v>
      </c>
      <c r="C28" s="2"/>
      <c r="D28" s="2"/>
      <c r="E28" s="17">
        <v>1.9607843137254902E-2</v>
      </c>
      <c r="F28" s="2" t="s">
        <v>3959</v>
      </c>
      <c r="G28" s="2" t="s">
        <v>4351</v>
      </c>
      <c r="H28" s="2" t="s">
        <v>4352</v>
      </c>
      <c r="I28" s="2" t="s">
        <v>4353</v>
      </c>
      <c r="J28" s="2" t="s">
        <v>4354</v>
      </c>
    </row>
    <row r="29" spans="1:10" x14ac:dyDescent="0.25">
      <c r="A29" s="2" t="s">
        <v>4356</v>
      </c>
      <c r="B29" s="2" t="s">
        <v>4361</v>
      </c>
      <c r="C29" s="2"/>
      <c r="D29" s="2"/>
      <c r="E29" s="17">
        <v>1.7832647462277092E-2</v>
      </c>
      <c r="F29" s="2" t="s">
        <v>2913</v>
      </c>
      <c r="G29" s="2" t="s">
        <v>4357</v>
      </c>
      <c r="H29" s="2" t="s">
        <v>4358</v>
      </c>
      <c r="I29" s="2" t="s">
        <v>4359</v>
      </c>
      <c r="J29" s="2" t="s">
        <v>4360</v>
      </c>
    </row>
    <row r="30" spans="1:10" x14ac:dyDescent="0.25">
      <c r="A30" s="2" t="s">
        <v>4362</v>
      </c>
      <c r="B30" s="2" t="s">
        <v>4367</v>
      </c>
      <c r="C30" s="2"/>
      <c r="D30" s="2"/>
      <c r="E30" s="17">
        <v>2.368421052631579E-2</v>
      </c>
      <c r="F30" s="2" t="s">
        <v>704</v>
      </c>
      <c r="G30" s="2" t="s">
        <v>4363</v>
      </c>
      <c r="H30" s="2" t="s">
        <v>4364</v>
      </c>
      <c r="I30" s="2" t="s">
        <v>4365</v>
      </c>
      <c r="J30" s="2" t="s">
        <v>4366</v>
      </c>
    </row>
    <row r="31" spans="1:10" x14ac:dyDescent="0.25">
      <c r="A31" s="2" t="s">
        <v>4368</v>
      </c>
      <c r="B31" s="2" t="s">
        <v>3501</v>
      </c>
      <c r="C31" s="2"/>
      <c r="D31" s="2"/>
      <c r="E31" s="17">
        <v>4.5087615672376451E-2</v>
      </c>
      <c r="F31" s="2" t="s">
        <v>1026</v>
      </c>
      <c r="G31" s="2" t="s">
        <v>975</v>
      </c>
      <c r="H31" s="2" t="s">
        <v>4369</v>
      </c>
      <c r="I31" s="2" t="s">
        <v>4370</v>
      </c>
      <c r="J31" s="2" t="s">
        <v>2329</v>
      </c>
    </row>
    <row r="32" spans="1:10" x14ac:dyDescent="0.25">
      <c r="A32" s="2" t="s">
        <v>4371</v>
      </c>
      <c r="B32" s="2" t="s">
        <v>4375</v>
      </c>
      <c r="C32" s="2"/>
      <c r="D32" s="2"/>
      <c r="E32" s="17">
        <v>4.0559440559440559E-2</v>
      </c>
      <c r="F32" s="2" t="s">
        <v>293</v>
      </c>
      <c r="G32" s="2" t="s">
        <v>4372</v>
      </c>
      <c r="H32" s="2" t="s">
        <v>4373</v>
      </c>
      <c r="I32" s="2" t="s">
        <v>4374</v>
      </c>
      <c r="J32" s="2" t="s">
        <v>1296</v>
      </c>
    </row>
    <row r="33" spans="1:10" x14ac:dyDescent="0.25">
      <c r="A33" s="2" t="s">
        <v>4376</v>
      </c>
      <c r="B33" s="2" t="s">
        <v>4381</v>
      </c>
      <c r="C33" s="2"/>
      <c r="D33" s="2"/>
      <c r="E33" s="17">
        <v>2.887921155168462E-2</v>
      </c>
      <c r="F33" s="2" t="s">
        <v>1363</v>
      </c>
      <c r="G33" s="2" t="s">
        <v>4377</v>
      </c>
      <c r="H33" s="2" t="s">
        <v>4378</v>
      </c>
      <c r="I33" s="2" t="s">
        <v>4379</v>
      </c>
      <c r="J33" s="2" t="s">
        <v>4380</v>
      </c>
    </row>
    <row r="34" spans="1:10" x14ac:dyDescent="0.25">
      <c r="A34" s="2" t="s">
        <v>4382</v>
      </c>
      <c r="B34" s="2" t="s">
        <v>4387</v>
      </c>
      <c r="C34" s="2"/>
      <c r="D34" s="2"/>
      <c r="E34" s="17">
        <v>4.5387994143484628E-2</v>
      </c>
      <c r="F34" s="2" t="s">
        <v>380</v>
      </c>
      <c r="G34" s="2" t="s">
        <v>4383</v>
      </c>
      <c r="H34" s="2" t="s">
        <v>4384</v>
      </c>
      <c r="I34" s="2" t="s">
        <v>4385</v>
      </c>
      <c r="J34" s="2" t="s">
        <v>4386</v>
      </c>
    </row>
    <row r="35" spans="1:10" x14ac:dyDescent="0.25">
      <c r="A35" s="2" t="s">
        <v>4388</v>
      </c>
      <c r="B35" s="2" t="s">
        <v>4392</v>
      </c>
      <c r="C35" s="2"/>
      <c r="D35" s="2"/>
      <c r="E35" s="17">
        <v>2.5196850393700787E-2</v>
      </c>
      <c r="F35" s="2" t="s">
        <v>913</v>
      </c>
      <c r="G35" s="2" t="s">
        <v>1631</v>
      </c>
      <c r="H35" s="2" t="s">
        <v>4389</v>
      </c>
      <c r="I35" s="2" t="s">
        <v>4390</v>
      </c>
      <c r="J35" s="2" t="s">
        <v>4391</v>
      </c>
    </row>
    <row r="36" spans="1:10" x14ac:dyDescent="0.25">
      <c r="A36" s="2" t="s">
        <v>2564</v>
      </c>
      <c r="B36" s="2" t="s">
        <v>2569</v>
      </c>
      <c r="C36" s="2" t="s">
        <v>4698</v>
      </c>
      <c r="D36" s="2" t="s">
        <v>4699</v>
      </c>
      <c r="E36" s="17">
        <v>2.0283975659229209E-3</v>
      </c>
      <c r="F36" s="2" t="s">
        <v>1724</v>
      </c>
      <c r="G36" s="2" t="s">
        <v>4696</v>
      </c>
      <c r="H36" s="2" t="s">
        <v>4697</v>
      </c>
      <c r="I36" s="2" t="s">
        <v>2567</v>
      </c>
      <c r="J36" s="2" t="s">
        <v>2568</v>
      </c>
    </row>
    <row r="37" spans="1:10" x14ac:dyDescent="0.25">
      <c r="A37" s="2" t="s">
        <v>4393</v>
      </c>
      <c r="B37" s="2" t="s">
        <v>4397</v>
      </c>
      <c r="C37" s="2"/>
      <c r="D37" s="2"/>
      <c r="E37" s="17">
        <v>4.0426313855200291E-2</v>
      </c>
      <c r="F37" s="2" t="s">
        <v>2098</v>
      </c>
      <c r="G37" s="2" t="s">
        <v>4394</v>
      </c>
      <c r="H37" s="2" t="s">
        <v>4395</v>
      </c>
      <c r="I37" s="2" t="s">
        <v>1988</v>
      </c>
      <c r="J37" s="2" t="s">
        <v>4396</v>
      </c>
    </row>
    <row r="38" spans="1:10" x14ac:dyDescent="0.25">
      <c r="A38" s="2" t="s">
        <v>4398</v>
      </c>
      <c r="B38" s="2" t="s">
        <v>4402</v>
      </c>
      <c r="C38" s="2"/>
      <c r="D38" s="2"/>
      <c r="E38" s="17">
        <v>4.4113475177304962E-2</v>
      </c>
      <c r="F38" s="2" t="s">
        <v>3181</v>
      </c>
      <c r="G38" s="2" t="s">
        <v>4399</v>
      </c>
      <c r="H38" s="2" t="s">
        <v>4400</v>
      </c>
      <c r="I38" s="2" t="s">
        <v>18</v>
      </c>
      <c r="J38" s="2" t="s">
        <v>4401</v>
      </c>
    </row>
    <row r="39" spans="1:10" x14ac:dyDescent="0.25">
      <c r="A39" s="2" t="s">
        <v>4403</v>
      </c>
      <c r="B39" s="2" t="s">
        <v>4408</v>
      </c>
      <c r="C39" s="2"/>
      <c r="D39" s="2"/>
      <c r="E39" s="17">
        <v>4.6554934823091247E-2</v>
      </c>
      <c r="F39" s="2" t="s">
        <v>2644</v>
      </c>
      <c r="G39" s="2" t="s">
        <v>4404</v>
      </c>
      <c r="H39" s="2" t="s">
        <v>4405</v>
      </c>
      <c r="I39" s="2" t="s">
        <v>4406</v>
      </c>
      <c r="J39" s="2" t="s">
        <v>4407</v>
      </c>
    </row>
    <row r="40" spans="1:10" x14ac:dyDescent="0.25">
      <c r="A40" s="2" t="s">
        <v>4409</v>
      </c>
      <c r="B40" s="2" t="s">
        <v>4414</v>
      </c>
      <c r="C40" s="2"/>
      <c r="D40" s="2"/>
      <c r="E40" s="17">
        <v>3.9215686274509803E-2</v>
      </c>
      <c r="F40" s="2" t="s">
        <v>1012</v>
      </c>
      <c r="G40" s="2" t="s">
        <v>4410</v>
      </c>
      <c r="H40" s="2" t="s">
        <v>4411</v>
      </c>
      <c r="I40" s="2" t="s">
        <v>4412</v>
      </c>
      <c r="J40" s="2" t="s">
        <v>4413</v>
      </c>
    </row>
    <row r="41" spans="1:10" x14ac:dyDescent="0.25">
      <c r="A41" s="2" t="s">
        <v>4415</v>
      </c>
      <c r="B41" s="2" t="s">
        <v>4419</v>
      </c>
      <c r="C41" s="2"/>
      <c r="D41" s="2"/>
      <c r="E41" s="17">
        <v>3.819709702062643E-2</v>
      </c>
      <c r="F41" s="2" t="s">
        <v>4416</v>
      </c>
      <c r="G41" s="2" t="s">
        <v>4417</v>
      </c>
      <c r="H41" s="2" t="s">
        <v>4418</v>
      </c>
      <c r="I41" s="2" t="s">
        <v>1264</v>
      </c>
      <c r="J41" s="2" t="s">
        <v>1265</v>
      </c>
    </row>
    <row r="42" spans="1:10" x14ac:dyDescent="0.25">
      <c r="A42" s="2" t="s">
        <v>4420</v>
      </c>
      <c r="B42" s="2" t="s">
        <v>4425</v>
      </c>
      <c r="C42" s="2"/>
      <c r="D42" s="2"/>
      <c r="E42" s="17">
        <v>2.2704837117472853E-2</v>
      </c>
      <c r="F42" s="2" t="s">
        <v>2031</v>
      </c>
      <c r="G42" s="2" t="s">
        <v>4421</v>
      </c>
      <c r="H42" s="2" t="s">
        <v>4422</v>
      </c>
      <c r="I42" s="2" t="s">
        <v>4423</v>
      </c>
      <c r="J42" s="2" t="s">
        <v>4424</v>
      </c>
    </row>
    <row r="43" spans="1:10" x14ac:dyDescent="0.25">
      <c r="A43" s="2" t="s">
        <v>4426</v>
      </c>
      <c r="B43" s="2" t="s">
        <v>4430</v>
      </c>
      <c r="C43" s="2"/>
      <c r="D43" s="2"/>
      <c r="E43" s="17">
        <v>4.2056074766355138E-2</v>
      </c>
      <c r="F43" s="2" t="s">
        <v>2337</v>
      </c>
      <c r="G43" s="2" t="s">
        <v>3912</v>
      </c>
      <c r="H43" s="2" t="s">
        <v>4427</v>
      </c>
      <c r="I43" s="2" t="s">
        <v>4428</v>
      </c>
      <c r="J43" s="2" t="s">
        <v>4429</v>
      </c>
    </row>
    <row r="44" spans="1:10" x14ac:dyDescent="0.25">
      <c r="A44" s="2" t="s">
        <v>4431</v>
      </c>
      <c r="B44" s="2" t="s">
        <v>4436</v>
      </c>
      <c r="C44" s="2"/>
      <c r="D44" s="2"/>
      <c r="E44" s="17">
        <v>4.5967042497831741E-2</v>
      </c>
      <c r="F44" s="2" t="s">
        <v>357</v>
      </c>
      <c r="G44" s="2" t="s">
        <v>4432</v>
      </c>
      <c r="H44" s="2" t="s">
        <v>4433</v>
      </c>
      <c r="I44" s="2" t="s">
        <v>4434</v>
      </c>
      <c r="J44" s="2" t="s">
        <v>4435</v>
      </c>
    </row>
    <row r="45" spans="1:10" x14ac:dyDescent="0.25">
      <c r="A45" s="2" t="s">
        <v>4437</v>
      </c>
      <c r="B45" s="2" t="s">
        <v>4440</v>
      </c>
      <c r="C45" s="2"/>
      <c r="D45" s="2"/>
      <c r="E45" s="17">
        <v>4.7416413373860183E-2</v>
      </c>
      <c r="F45" s="2" t="s">
        <v>884</v>
      </c>
      <c r="G45" s="2" t="s">
        <v>4438</v>
      </c>
      <c r="H45" s="2" t="s">
        <v>4439</v>
      </c>
      <c r="I45" s="2" t="s">
        <v>950</v>
      </c>
      <c r="J45" s="2" t="s">
        <v>951</v>
      </c>
    </row>
    <row r="46" spans="1:10" x14ac:dyDescent="0.25">
      <c r="A46" s="2" t="s">
        <v>4441</v>
      </c>
      <c r="B46" s="2" t="s">
        <v>4443</v>
      </c>
      <c r="C46" s="2"/>
      <c r="D46" s="2"/>
      <c r="E46" s="17">
        <v>2.0224719101123594E-2</v>
      </c>
      <c r="F46" s="2" t="s">
        <v>1012</v>
      </c>
      <c r="G46" s="2" t="s">
        <v>975</v>
      </c>
      <c r="H46" s="2" t="s">
        <v>4442</v>
      </c>
      <c r="I46" s="2" t="s">
        <v>4</v>
      </c>
      <c r="J46" s="2" t="s">
        <v>438</v>
      </c>
    </row>
    <row r="47" spans="1:10" x14ac:dyDescent="0.25">
      <c r="A47" s="2" t="s">
        <v>4444</v>
      </c>
      <c r="B47" s="2" t="s">
        <v>4446</v>
      </c>
      <c r="C47" s="2"/>
      <c r="D47" s="2"/>
      <c r="E47" s="17">
        <v>4.163454124903624E-2</v>
      </c>
      <c r="F47" s="2" t="s">
        <v>1342</v>
      </c>
      <c r="G47" s="2" t="s">
        <v>2517</v>
      </c>
      <c r="H47" s="2" t="s">
        <v>4445</v>
      </c>
      <c r="I47" s="2" t="s">
        <v>3090</v>
      </c>
      <c r="J47" s="2" t="s">
        <v>3091</v>
      </c>
    </row>
    <row r="48" spans="1:10" x14ac:dyDescent="0.25">
      <c r="A48" s="2" t="s">
        <v>4447</v>
      </c>
      <c r="B48" s="2" t="s">
        <v>4452</v>
      </c>
      <c r="C48" s="2"/>
      <c r="D48" s="2"/>
      <c r="E48" s="17">
        <v>9.9255583126550868E-3</v>
      </c>
      <c r="F48" s="2" t="s">
        <v>968</v>
      </c>
      <c r="G48" s="2" t="s">
        <v>4448</v>
      </c>
      <c r="H48" s="2" t="s">
        <v>4449</v>
      </c>
      <c r="I48" s="2" t="s">
        <v>4450</v>
      </c>
      <c r="J48" s="2" t="s">
        <v>4451</v>
      </c>
    </row>
    <row r="49" spans="1:10" x14ac:dyDescent="0.25">
      <c r="A49" s="2" t="s">
        <v>4453</v>
      </c>
      <c r="B49" s="2" t="s">
        <v>4458</v>
      </c>
      <c r="C49" s="2"/>
      <c r="D49" s="2"/>
      <c r="E49" s="17">
        <v>1.425438596491228E-2</v>
      </c>
      <c r="F49" s="2" t="s">
        <v>4229</v>
      </c>
      <c r="G49" s="2" t="s">
        <v>4454</v>
      </c>
      <c r="H49" s="2" t="s">
        <v>4455</v>
      </c>
      <c r="I49" s="2" t="s">
        <v>4456</v>
      </c>
      <c r="J49" s="2" t="s">
        <v>4457</v>
      </c>
    </row>
    <row r="50" spans="1:10" x14ac:dyDescent="0.25">
      <c r="A50" s="2" t="s">
        <v>4459</v>
      </c>
      <c r="B50" s="2" t="s">
        <v>4465</v>
      </c>
      <c r="C50" s="2"/>
      <c r="D50" s="2"/>
      <c r="E50" s="17">
        <v>1.8264840182648401E-2</v>
      </c>
      <c r="F50" s="2" t="s">
        <v>4460</v>
      </c>
      <c r="G50" s="2" t="s">
        <v>4461</v>
      </c>
      <c r="H50" s="2" t="s">
        <v>4462</v>
      </c>
      <c r="I50" s="2" t="s">
        <v>4463</v>
      </c>
      <c r="J50" s="2" t="s">
        <v>4464</v>
      </c>
    </row>
    <row r="51" spans="1:10" x14ac:dyDescent="0.25">
      <c r="A51" s="2" t="s">
        <v>4466</v>
      </c>
      <c r="B51" s="2" t="s">
        <v>4471</v>
      </c>
      <c r="C51" s="2"/>
      <c r="D51" s="2"/>
      <c r="E51" s="17">
        <v>4.584304584304584E-2</v>
      </c>
      <c r="F51" s="2" t="s">
        <v>1179</v>
      </c>
      <c r="G51" s="2" t="s">
        <v>4467</v>
      </c>
      <c r="H51" s="2" t="s">
        <v>4468</v>
      </c>
      <c r="I51" s="2" t="s">
        <v>4469</v>
      </c>
      <c r="J51" s="2" t="s">
        <v>4470</v>
      </c>
    </row>
    <row r="52" spans="1:10" x14ac:dyDescent="0.25">
      <c r="A52" s="2" t="s">
        <v>4472</v>
      </c>
      <c r="B52" s="2" t="s">
        <v>4477</v>
      </c>
      <c r="C52" s="2"/>
      <c r="D52" s="2"/>
      <c r="E52" s="17">
        <v>4.3956043956043959E-2</v>
      </c>
      <c r="F52" s="2" t="s">
        <v>4473</v>
      </c>
      <c r="G52" s="2" t="s">
        <v>1075</v>
      </c>
      <c r="H52" s="2" t="s">
        <v>4474</v>
      </c>
      <c r="I52" s="2" t="s">
        <v>4475</v>
      </c>
      <c r="J52" s="2" t="s">
        <v>4476</v>
      </c>
    </row>
    <row r="53" spans="1:10" x14ac:dyDescent="0.25">
      <c r="A53" s="2" t="s">
        <v>4478</v>
      </c>
      <c r="B53" s="2" t="s">
        <v>4484</v>
      </c>
      <c r="C53" s="2"/>
      <c r="D53" s="2"/>
      <c r="E53" s="17">
        <v>4.0816326530612242E-2</v>
      </c>
      <c r="F53" s="2" t="s">
        <v>4479</v>
      </c>
      <c r="G53" s="2" t="s">
        <v>4480</v>
      </c>
      <c r="H53" s="2" t="s">
        <v>4481</v>
      </c>
      <c r="I53" s="2" t="s">
        <v>4482</v>
      </c>
      <c r="J53" s="2" t="s">
        <v>4483</v>
      </c>
    </row>
    <row r="54" spans="1:10" x14ac:dyDescent="0.25">
      <c r="A54" s="2" t="s">
        <v>4485</v>
      </c>
      <c r="B54" s="2" t="s">
        <v>4489</v>
      </c>
      <c r="C54" s="2"/>
      <c r="D54" s="2"/>
      <c r="E54" s="17">
        <v>3.9634146341463415E-2</v>
      </c>
      <c r="F54" s="2" t="s">
        <v>539</v>
      </c>
      <c r="G54" s="2" t="s">
        <v>975</v>
      </c>
      <c r="H54" s="2" t="s">
        <v>4486</v>
      </c>
      <c r="I54" s="2" t="s">
        <v>4487</v>
      </c>
      <c r="J54" s="2" t="s">
        <v>4488</v>
      </c>
    </row>
    <row r="55" spans="1:10" x14ac:dyDescent="0.25">
      <c r="A55" s="2" t="s">
        <v>4490</v>
      </c>
      <c r="B55" s="2" t="s">
        <v>4495</v>
      </c>
      <c r="C55" s="2"/>
      <c r="D55" s="2"/>
      <c r="E55" s="17">
        <v>3.6814159292035395E-2</v>
      </c>
      <c r="F55" s="2" t="s">
        <v>4473</v>
      </c>
      <c r="G55" s="2" t="s">
        <v>4491</v>
      </c>
      <c r="H55" s="2" t="s">
        <v>4492</v>
      </c>
      <c r="I55" s="2" t="s">
        <v>4493</v>
      </c>
      <c r="J55" s="2" t="s">
        <v>4494</v>
      </c>
    </row>
    <row r="56" spans="1:10" x14ac:dyDescent="0.25">
      <c r="A56" s="2" t="s">
        <v>4496</v>
      </c>
      <c r="B56" s="2" t="s">
        <v>4502</v>
      </c>
      <c r="C56" s="2"/>
      <c r="D56" s="2"/>
      <c r="E56" s="17">
        <v>4.2056074766355138E-2</v>
      </c>
      <c r="F56" s="2" t="s">
        <v>4497</v>
      </c>
      <c r="G56" s="2" t="s">
        <v>4498</v>
      </c>
      <c r="H56" s="2" t="s">
        <v>4499</v>
      </c>
      <c r="I56" s="2" t="s">
        <v>4500</v>
      </c>
      <c r="J56" s="2" t="s">
        <v>4501</v>
      </c>
    </row>
    <row r="57" spans="1:10" x14ac:dyDescent="0.25">
      <c r="A57" s="2" t="s">
        <v>4503</v>
      </c>
      <c r="B57" s="2" t="s">
        <v>4508</v>
      </c>
      <c r="C57" s="2"/>
      <c r="D57" s="2"/>
      <c r="E57" s="17">
        <v>1.6216216216216217E-2</v>
      </c>
      <c r="F57" s="2" t="s">
        <v>427</v>
      </c>
      <c r="G57" s="2" t="s">
        <v>4504</v>
      </c>
      <c r="H57" s="2" t="s">
        <v>4505</v>
      </c>
      <c r="I57" s="2" t="s">
        <v>4506</v>
      </c>
      <c r="J57" s="2" t="s">
        <v>4507</v>
      </c>
    </row>
    <row r="58" spans="1:10" x14ac:dyDescent="0.25">
      <c r="A58" s="2" t="s">
        <v>4509</v>
      </c>
      <c r="B58" s="2" t="s">
        <v>4515</v>
      </c>
      <c r="C58" s="2"/>
      <c r="D58" s="2"/>
      <c r="E58" s="17">
        <v>1.549053356282272E-2</v>
      </c>
      <c r="F58" s="2" t="s">
        <v>4510</v>
      </c>
      <c r="G58" s="2" t="s">
        <v>4511</v>
      </c>
      <c r="H58" s="2" t="s">
        <v>4512</v>
      </c>
      <c r="I58" s="2" t="s">
        <v>4513</v>
      </c>
      <c r="J58" s="2" t="s">
        <v>4514</v>
      </c>
    </row>
    <row r="59" spans="1:10" x14ac:dyDescent="0.25">
      <c r="A59" s="2" t="s">
        <v>4516</v>
      </c>
      <c r="B59" s="2" t="s">
        <v>4520</v>
      </c>
      <c r="C59" s="2"/>
      <c r="D59" s="2"/>
      <c r="E59" s="17">
        <v>1.0526315789473684E-2</v>
      </c>
      <c r="F59" s="2" t="s">
        <v>4517</v>
      </c>
      <c r="G59" s="2" t="s">
        <v>695</v>
      </c>
      <c r="H59" s="2" t="s">
        <v>2758</v>
      </c>
      <c r="I59" s="2" t="s">
        <v>4518</v>
      </c>
      <c r="J59" s="2" t="s">
        <v>4519</v>
      </c>
    </row>
    <row r="60" spans="1:10" x14ac:dyDescent="0.25">
      <c r="A60" s="2" t="s">
        <v>4521</v>
      </c>
      <c r="B60" s="2" t="s">
        <v>4526</v>
      </c>
      <c r="C60" s="2"/>
      <c r="D60" s="2"/>
      <c r="E60" s="17">
        <v>3.5540069686411151E-2</v>
      </c>
      <c r="F60" s="2" t="s">
        <v>112</v>
      </c>
      <c r="G60" s="2" t="s">
        <v>4522</v>
      </c>
      <c r="H60" s="2" t="s">
        <v>4523</v>
      </c>
      <c r="I60" s="2" t="s">
        <v>4524</v>
      </c>
      <c r="J60" s="2" t="s">
        <v>4525</v>
      </c>
    </row>
    <row r="61" spans="1:10" x14ac:dyDescent="0.25">
      <c r="A61" s="2" t="s">
        <v>4527</v>
      </c>
      <c r="B61" s="2" t="s">
        <v>4532</v>
      </c>
      <c r="C61" s="2"/>
      <c r="D61" s="2"/>
      <c r="E61" s="17">
        <v>2.8571428571428571E-2</v>
      </c>
      <c r="F61" s="2" t="s">
        <v>1853</v>
      </c>
      <c r="G61" s="2" t="s">
        <v>4528</v>
      </c>
      <c r="H61" s="2" t="s">
        <v>4529</v>
      </c>
      <c r="I61" s="2" t="s">
        <v>4530</v>
      </c>
      <c r="J61" s="2" t="s">
        <v>4531</v>
      </c>
    </row>
    <row r="62" spans="1:10" x14ac:dyDescent="0.25">
      <c r="A62" s="2" t="s">
        <v>4533</v>
      </c>
      <c r="B62" s="2" t="s">
        <v>4539</v>
      </c>
      <c r="C62" s="2"/>
      <c r="D62" s="2"/>
      <c r="E62" s="17">
        <v>4.4230769230769233E-2</v>
      </c>
      <c r="F62" s="2" t="s">
        <v>4534</v>
      </c>
      <c r="G62" s="2" t="s">
        <v>4535</v>
      </c>
      <c r="H62" s="2" t="s">
        <v>4536</v>
      </c>
      <c r="I62" s="2" t="s">
        <v>4537</v>
      </c>
      <c r="J62" s="2" t="s">
        <v>4538</v>
      </c>
    </row>
    <row r="63" spans="1:10" x14ac:dyDescent="0.25">
      <c r="A63" s="2" t="s">
        <v>4540</v>
      </c>
      <c r="B63" s="2" t="s">
        <v>4546</v>
      </c>
      <c r="C63" s="2"/>
      <c r="D63" s="2"/>
      <c r="E63" s="17">
        <v>4.5425463851567496E-2</v>
      </c>
      <c r="F63" s="2" t="s">
        <v>4541</v>
      </c>
      <c r="G63" s="2" t="s">
        <v>4542</v>
      </c>
      <c r="H63" s="2" t="s">
        <v>4543</v>
      </c>
      <c r="I63" s="2" t="s">
        <v>4544</v>
      </c>
      <c r="J63" s="2" t="s">
        <v>4545</v>
      </c>
    </row>
    <row r="64" spans="1:10" x14ac:dyDescent="0.25">
      <c r="A64" s="2" t="s">
        <v>4547</v>
      </c>
      <c r="B64" s="2" t="s">
        <v>2459</v>
      </c>
      <c r="C64" s="2"/>
      <c r="D64" s="2"/>
      <c r="E64" s="17">
        <v>4.9370764762826716E-2</v>
      </c>
      <c r="F64" s="2" t="s">
        <v>2170</v>
      </c>
      <c r="G64" s="2" t="s">
        <v>4548</v>
      </c>
      <c r="H64" s="2" t="s">
        <v>4549</v>
      </c>
      <c r="I64" s="2" t="s">
        <v>493</v>
      </c>
      <c r="J64" s="2" t="s">
        <v>494</v>
      </c>
    </row>
    <row r="65" spans="1:10" x14ac:dyDescent="0.25">
      <c r="A65" s="2" t="s">
        <v>4550</v>
      </c>
      <c r="B65" s="2" t="s">
        <v>4555</v>
      </c>
      <c r="C65" s="2"/>
      <c r="D65" s="2"/>
      <c r="E65" s="17">
        <v>2.0887728459530026E-2</v>
      </c>
      <c r="F65" s="2" t="s">
        <v>884</v>
      </c>
      <c r="G65" s="2" t="s">
        <v>4551</v>
      </c>
      <c r="H65" s="2" t="s">
        <v>4552</v>
      </c>
      <c r="I65" s="2" t="s">
        <v>4553</v>
      </c>
      <c r="J65" s="2" t="s">
        <v>4554</v>
      </c>
    </row>
    <row r="66" spans="1:10" x14ac:dyDescent="0.25">
      <c r="A66" s="2" t="s">
        <v>4556</v>
      </c>
      <c r="B66" s="2" t="s">
        <v>4561</v>
      </c>
      <c r="C66" s="2"/>
      <c r="D66" s="2"/>
      <c r="E66" s="17">
        <v>4.4801352493660185E-2</v>
      </c>
      <c r="F66" s="2" t="s">
        <v>422</v>
      </c>
      <c r="G66" s="2" t="s">
        <v>4557</v>
      </c>
      <c r="H66" s="2" t="s">
        <v>4558</v>
      </c>
      <c r="I66" s="2" t="s">
        <v>4559</v>
      </c>
      <c r="J66" s="2" t="s">
        <v>4560</v>
      </c>
    </row>
    <row r="67" spans="1:10" x14ac:dyDescent="0.25">
      <c r="A67" s="2" t="s">
        <v>4562</v>
      </c>
      <c r="B67" s="2" t="s">
        <v>4566</v>
      </c>
      <c r="C67" s="2"/>
      <c r="D67" s="2"/>
      <c r="E67" s="17">
        <v>1.3297872340425532E-2</v>
      </c>
      <c r="F67" s="2" t="s">
        <v>1019</v>
      </c>
      <c r="G67" s="2" t="s">
        <v>874</v>
      </c>
      <c r="H67" s="2" t="s">
        <v>4563</v>
      </c>
      <c r="I67" s="2" t="s">
        <v>4564</v>
      </c>
      <c r="J67" s="2" t="s">
        <v>4565</v>
      </c>
    </row>
    <row r="68" spans="1:10" x14ac:dyDescent="0.25">
      <c r="A68" s="2" t="s">
        <v>4567</v>
      </c>
      <c r="B68" s="2" t="s">
        <v>4572</v>
      </c>
      <c r="C68" s="2"/>
      <c r="D68" s="2"/>
      <c r="E68" s="17">
        <v>3.1605562579013903E-2</v>
      </c>
      <c r="F68" s="2" t="s">
        <v>2170</v>
      </c>
      <c r="G68" s="2" t="s">
        <v>4568</v>
      </c>
      <c r="H68" s="2" t="s">
        <v>4569</v>
      </c>
      <c r="I68" s="2" t="s">
        <v>4570</v>
      </c>
      <c r="J68" s="2" t="s">
        <v>4571</v>
      </c>
    </row>
    <row r="69" spans="1:10" x14ac:dyDescent="0.25">
      <c r="A69" s="2" t="s">
        <v>4573</v>
      </c>
      <c r="B69" s="2" t="s">
        <v>4578</v>
      </c>
      <c r="C69" s="2"/>
      <c r="D69" s="2"/>
      <c r="E69" s="17">
        <v>1.4354066985645933E-2</v>
      </c>
      <c r="F69" s="2" t="s">
        <v>145</v>
      </c>
      <c r="G69" s="2" t="s">
        <v>4574</v>
      </c>
      <c r="H69" s="2" t="s">
        <v>4575</v>
      </c>
      <c r="I69" s="2" t="s">
        <v>4576</v>
      </c>
      <c r="J69" s="2" t="s">
        <v>4577</v>
      </c>
    </row>
    <row r="70" spans="1:10" x14ac:dyDescent="0.25">
      <c r="A70" s="2" t="s">
        <v>4579</v>
      </c>
      <c r="B70" s="2" t="s">
        <v>3888</v>
      </c>
      <c r="C70" s="2"/>
      <c r="D70" s="2"/>
      <c r="E70" s="17">
        <v>4.829890643985419E-2</v>
      </c>
      <c r="F70" s="2" t="s">
        <v>1012</v>
      </c>
      <c r="G70" s="2" t="s">
        <v>4580</v>
      </c>
      <c r="H70" s="2" t="s">
        <v>4581</v>
      </c>
      <c r="I70" s="2" t="s">
        <v>4582</v>
      </c>
      <c r="J70" s="2" t="s">
        <v>4583</v>
      </c>
    </row>
    <row r="71" spans="1:10" x14ac:dyDescent="0.25">
      <c r="A71" s="2" t="s">
        <v>4584</v>
      </c>
      <c r="B71" s="2" t="s">
        <v>4589</v>
      </c>
      <c r="C71" s="2"/>
      <c r="D71" s="2"/>
      <c r="E71" s="17">
        <v>4.4404973357015987E-2</v>
      </c>
      <c r="F71" s="2" t="s">
        <v>380</v>
      </c>
      <c r="G71" s="2" t="s">
        <v>4585</v>
      </c>
      <c r="H71" s="2" t="s">
        <v>4586</v>
      </c>
      <c r="I71" s="2" t="s">
        <v>4587</v>
      </c>
      <c r="J71" s="2" t="s">
        <v>4588</v>
      </c>
    </row>
    <row r="72" spans="1:10" x14ac:dyDescent="0.25">
      <c r="A72" s="2" t="s">
        <v>4590</v>
      </c>
      <c r="B72" s="2" t="s">
        <v>4595</v>
      </c>
      <c r="C72" s="2"/>
      <c r="D72" s="2"/>
      <c r="E72" s="17">
        <v>3.6949685534591194E-2</v>
      </c>
      <c r="F72" s="2" t="s">
        <v>200</v>
      </c>
      <c r="G72" s="2" t="s">
        <v>4591</v>
      </c>
      <c r="H72" s="2" t="s">
        <v>4592</v>
      </c>
      <c r="I72" s="2" t="s">
        <v>4593</v>
      </c>
      <c r="J72" s="2" t="s">
        <v>4594</v>
      </c>
    </row>
    <row r="73" spans="1:10" x14ac:dyDescent="0.25">
      <c r="A73" s="2" t="s">
        <v>4596</v>
      </c>
      <c r="B73" s="2" t="s">
        <v>4601</v>
      </c>
      <c r="C73" s="2"/>
      <c r="D73" s="2"/>
      <c r="E73" s="17">
        <v>3.8175046554934824E-2</v>
      </c>
      <c r="F73" s="2" t="s">
        <v>927</v>
      </c>
      <c r="G73" s="2" t="s">
        <v>4597</v>
      </c>
      <c r="H73" s="2" t="s">
        <v>4598</v>
      </c>
      <c r="I73" s="2" t="s">
        <v>4599</v>
      </c>
      <c r="J73" s="2" t="s">
        <v>4600</v>
      </c>
    </row>
    <row r="74" spans="1:10" x14ac:dyDescent="0.25">
      <c r="A74" s="2" t="s">
        <v>4602</v>
      </c>
      <c r="B74" s="2" t="s">
        <v>2459</v>
      </c>
      <c r="C74" s="2"/>
      <c r="D74" s="2"/>
      <c r="E74" s="17">
        <v>4.3209876543209874E-2</v>
      </c>
      <c r="F74" s="2" t="s">
        <v>968</v>
      </c>
      <c r="G74" s="2" t="s">
        <v>4603</v>
      </c>
      <c r="H74" s="2" t="s">
        <v>4604</v>
      </c>
      <c r="I74" s="2" t="s">
        <v>4605</v>
      </c>
      <c r="J74" s="2" t="s">
        <v>4606</v>
      </c>
    </row>
    <row r="75" spans="1:10" x14ac:dyDescent="0.25">
      <c r="A75" s="2" t="s">
        <v>4607</v>
      </c>
      <c r="B75" s="2" t="s">
        <v>4612</v>
      </c>
      <c r="C75" s="2"/>
      <c r="D75" s="2"/>
      <c r="E75" s="17">
        <v>3.8421778084079948E-2</v>
      </c>
      <c r="F75" s="2" t="s">
        <v>1019</v>
      </c>
      <c r="G75" s="2" t="s">
        <v>4608</v>
      </c>
      <c r="H75" s="2" t="s">
        <v>4609</v>
      </c>
      <c r="I75" s="2" t="s">
        <v>4610</v>
      </c>
      <c r="J75" s="2" t="s">
        <v>4611</v>
      </c>
    </row>
    <row r="76" spans="1:10" x14ac:dyDescent="0.25">
      <c r="A76" s="2" t="s">
        <v>4613</v>
      </c>
      <c r="B76" s="2" t="s">
        <v>4618</v>
      </c>
      <c r="C76" s="2"/>
      <c r="D76" s="2"/>
      <c r="E76" s="17">
        <v>3.6494886705434132E-2</v>
      </c>
      <c r="F76" s="2" t="s">
        <v>4614</v>
      </c>
      <c r="G76" s="2" t="s">
        <v>4615</v>
      </c>
      <c r="H76" s="2" t="s">
        <v>4616</v>
      </c>
      <c r="I76" s="2" t="s">
        <v>2744</v>
      </c>
      <c r="J76" s="2" t="s">
        <v>4617</v>
      </c>
    </row>
    <row r="77" spans="1:10" x14ac:dyDescent="0.25">
      <c r="A77" s="2" t="s">
        <v>4619</v>
      </c>
      <c r="B77" s="2" t="s">
        <v>4624</v>
      </c>
      <c r="C77" s="2"/>
      <c r="D77" s="2"/>
      <c r="E77" s="17">
        <v>4.607508532423208E-2</v>
      </c>
      <c r="F77" s="2" t="s">
        <v>896</v>
      </c>
      <c r="G77" s="2" t="s">
        <v>4620</v>
      </c>
      <c r="H77" s="2" t="s">
        <v>4621</v>
      </c>
      <c r="I77" s="2" t="s">
        <v>4622</v>
      </c>
      <c r="J77" s="2" t="s">
        <v>4623</v>
      </c>
    </row>
    <row r="78" spans="1:10" x14ac:dyDescent="0.25">
      <c r="A78" s="2" t="s">
        <v>4656</v>
      </c>
      <c r="B78" s="2" t="s">
        <v>4660</v>
      </c>
      <c r="C78" s="2" t="s">
        <v>4661</v>
      </c>
      <c r="D78" s="2" t="s">
        <v>4660</v>
      </c>
      <c r="E78" s="17">
        <v>4.6875E-2</v>
      </c>
      <c r="F78" s="2" t="s">
        <v>947</v>
      </c>
      <c r="G78" s="2" t="s">
        <v>1773</v>
      </c>
      <c r="H78" s="2" t="s">
        <v>4657</v>
      </c>
      <c r="I78" s="2" t="s">
        <v>4658</v>
      </c>
      <c r="J78" s="2" t="s">
        <v>4659</v>
      </c>
    </row>
    <row r="79" spans="1:10" x14ac:dyDescent="0.25">
      <c r="A79" s="2" t="s">
        <v>4625</v>
      </c>
      <c r="B79" s="2" t="s">
        <v>4630</v>
      </c>
      <c r="C79" s="2"/>
      <c r="D79" s="2"/>
      <c r="E79" s="17">
        <v>4.807692307692308E-2</v>
      </c>
      <c r="F79" s="2" t="s">
        <v>380</v>
      </c>
      <c r="G79" s="2" t="s">
        <v>4626</v>
      </c>
      <c r="H79" s="2" t="s">
        <v>4627</v>
      </c>
      <c r="I79" s="2" t="s">
        <v>4628</v>
      </c>
      <c r="J79" s="2" t="s">
        <v>4629</v>
      </c>
    </row>
    <row r="80" spans="1:10" x14ac:dyDescent="0.25">
      <c r="A80" s="2" t="s">
        <v>4631</v>
      </c>
      <c r="B80" s="2" t="s">
        <v>3523</v>
      </c>
      <c r="C80" s="2"/>
      <c r="D80" s="2"/>
      <c r="E80" s="17">
        <v>4.9562682215743441E-2</v>
      </c>
      <c r="F80" s="2" t="s">
        <v>1614</v>
      </c>
      <c r="G80" s="2" t="s">
        <v>1731</v>
      </c>
      <c r="H80" s="2" t="s">
        <v>4632</v>
      </c>
      <c r="I80" s="2" t="s">
        <v>768</v>
      </c>
      <c r="J80" s="2" t="s">
        <v>769</v>
      </c>
    </row>
    <row r="81" spans="1:10" x14ac:dyDescent="0.25">
      <c r="A81" s="2" t="s">
        <v>4633</v>
      </c>
      <c r="B81" s="2" t="s">
        <v>4639</v>
      </c>
      <c r="C81" s="2"/>
      <c r="D81" s="2"/>
      <c r="E81" s="17">
        <v>4.3554006968641118E-2</v>
      </c>
      <c r="F81" s="2" t="s">
        <v>4634</v>
      </c>
      <c r="G81" s="2" t="s">
        <v>4635</v>
      </c>
      <c r="H81" s="2" t="s">
        <v>4636</v>
      </c>
      <c r="I81" s="2" t="s">
        <v>4637</v>
      </c>
      <c r="J81" s="2" t="s">
        <v>4638</v>
      </c>
    </row>
    <row r="82" spans="1:10" x14ac:dyDescent="0.25">
      <c r="A82" s="2" t="s">
        <v>4640</v>
      </c>
      <c r="B82" s="2" t="s">
        <v>4645</v>
      </c>
      <c r="C82" s="2"/>
      <c r="D82" s="2"/>
      <c r="E82" s="17">
        <v>4.2334096109839819E-2</v>
      </c>
      <c r="F82" s="2" t="s">
        <v>1038</v>
      </c>
      <c r="G82" s="2" t="s">
        <v>4641</v>
      </c>
      <c r="H82" s="2" t="s">
        <v>4642</v>
      </c>
      <c r="I82" s="2" t="s">
        <v>4643</v>
      </c>
      <c r="J82" s="2" t="s">
        <v>4644</v>
      </c>
    </row>
    <row r="83" spans="1:10" x14ac:dyDescent="0.25">
      <c r="A83" s="2" t="s">
        <v>3929</v>
      </c>
      <c r="B83" s="2" t="s">
        <v>4678</v>
      </c>
      <c r="C83" s="2" t="s">
        <v>4679</v>
      </c>
      <c r="D83" s="2" t="s">
        <v>4678</v>
      </c>
      <c r="E83" s="17">
        <v>1.9305019305019305E-2</v>
      </c>
      <c r="F83" s="2" t="s">
        <v>4675</v>
      </c>
      <c r="G83" s="2" t="s">
        <v>4676</v>
      </c>
      <c r="H83" s="2" t="s">
        <v>4677</v>
      </c>
      <c r="I83" s="2" t="s">
        <v>45</v>
      </c>
      <c r="J83" s="2" t="s">
        <v>142</v>
      </c>
    </row>
    <row r="84" spans="1:10" x14ac:dyDescent="0.25">
      <c r="A84" s="2" t="s">
        <v>4680</v>
      </c>
      <c r="B84" s="2" t="s">
        <v>4683</v>
      </c>
      <c r="C84" s="2" t="s">
        <v>4680</v>
      </c>
      <c r="D84" s="2" t="s">
        <v>4683</v>
      </c>
      <c r="E84" s="17">
        <v>2.4042614454362222E-2</v>
      </c>
      <c r="F84" s="2" t="s">
        <v>4681</v>
      </c>
      <c r="G84" s="2" t="s">
        <v>1</v>
      </c>
      <c r="H84" s="2" t="s">
        <v>4682</v>
      </c>
      <c r="I84" s="2" t="s">
        <v>24</v>
      </c>
      <c r="J84" s="2" t="s">
        <v>25</v>
      </c>
    </row>
    <row r="85" spans="1:10" x14ac:dyDescent="0.25">
      <c r="A85" s="2" t="s">
        <v>4684</v>
      </c>
      <c r="B85" s="2" t="s">
        <v>4687</v>
      </c>
      <c r="C85" s="2" t="s">
        <v>4684</v>
      </c>
      <c r="D85" s="2" t="s">
        <v>4687</v>
      </c>
      <c r="E85" s="17">
        <v>1.1804384485666104E-2</v>
      </c>
      <c r="F85" s="2" t="s">
        <v>4685</v>
      </c>
      <c r="G85" s="2" t="s">
        <v>1163</v>
      </c>
      <c r="H85" s="2" t="s">
        <v>4686</v>
      </c>
      <c r="I85" s="2" t="s">
        <v>18</v>
      </c>
      <c r="J85" s="2" t="s">
        <v>360</v>
      </c>
    </row>
    <row r="86" spans="1:10" x14ac:dyDescent="0.25">
      <c r="A86" s="2" t="s">
        <v>4716</v>
      </c>
      <c r="B86" s="2" t="s">
        <v>4718</v>
      </c>
      <c r="C86" s="2" t="s">
        <v>4716</v>
      </c>
      <c r="D86" s="2" t="s">
        <v>4718</v>
      </c>
      <c r="E86" s="17">
        <v>3.1496062992125984E-2</v>
      </c>
      <c r="F86" s="2" t="s">
        <v>578</v>
      </c>
      <c r="G86" s="2" t="s">
        <v>579</v>
      </c>
      <c r="H86" s="2" t="s">
        <v>4717</v>
      </c>
      <c r="I86" s="2" t="s">
        <v>31</v>
      </c>
      <c r="J86" s="2" t="s">
        <v>99</v>
      </c>
    </row>
  </sheetData>
  <sortState ref="A2:K88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B43" sqref="B43"/>
    </sheetView>
  </sheetViews>
  <sheetFormatPr defaultRowHeight="15" x14ac:dyDescent="0.25"/>
  <cols>
    <col min="1" max="1" width="12.140625" style="7" bestFit="1" customWidth="1"/>
    <col min="2" max="2" width="28.7109375" style="7" bestFit="1" customWidth="1"/>
    <col min="3" max="3" width="25.42578125" style="7" bestFit="1" customWidth="1"/>
    <col min="4" max="4" width="17.42578125" style="7" bestFit="1" customWidth="1"/>
    <col min="5" max="5" width="6.5703125" style="7" bestFit="1" customWidth="1"/>
    <col min="6" max="6" width="12.28515625" style="7" customWidth="1"/>
    <col min="7" max="7" width="14.5703125" style="7" customWidth="1"/>
    <col min="8" max="8" width="23.140625" style="7" customWidth="1"/>
    <col min="9" max="9" width="11" style="7" customWidth="1"/>
  </cols>
  <sheetData>
    <row r="1" spans="1:9" ht="30" x14ac:dyDescent="0.25">
      <c r="A1" s="8" t="s">
        <v>4731</v>
      </c>
      <c r="B1" s="8" t="s">
        <v>4732</v>
      </c>
      <c r="C1" s="8" t="s">
        <v>4733</v>
      </c>
      <c r="D1" s="8" t="s">
        <v>4734</v>
      </c>
      <c r="E1" s="8" t="s">
        <v>4735</v>
      </c>
      <c r="F1" s="8" t="s">
        <v>4736</v>
      </c>
      <c r="G1" s="8" t="s">
        <v>4737</v>
      </c>
      <c r="H1" s="8" t="s">
        <v>4738</v>
      </c>
      <c r="I1" s="8" t="s">
        <v>4739</v>
      </c>
    </row>
    <row r="2" spans="1:9" x14ac:dyDescent="0.25">
      <c r="A2" s="3" t="s">
        <v>4740</v>
      </c>
      <c r="B2" s="4" t="s">
        <v>4741</v>
      </c>
      <c r="C2" s="4" t="s">
        <v>4742</v>
      </c>
      <c r="D2" s="4" t="s">
        <v>4743</v>
      </c>
      <c r="E2" s="4" t="s">
        <v>4744</v>
      </c>
      <c r="F2" s="4" t="s">
        <v>4745</v>
      </c>
      <c r="G2" s="4" t="s">
        <v>4746</v>
      </c>
      <c r="H2" s="4" t="s">
        <v>4747</v>
      </c>
      <c r="I2" s="3" t="s">
        <v>4748</v>
      </c>
    </row>
    <row r="3" spans="1:9" x14ac:dyDescent="0.25">
      <c r="A3" s="3" t="s">
        <v>4749</v>
      </c>
      <c r="B3" s="4" t="s">
        <v>4750</v>
      </c>
      <c r="C3" s="4" t="s">
        <v>4751</v>
      </c>
      <c r="D3" s="4" t="s">
        <v>4752</v>
      </c>
      <c r="E3" s="4" t="s">
        <v>4744</v>
      </c>
      <c r="F3" s="4" t="s">
        <v>4753</v>
      </c>
      <c r="G3" s="4" t="s">
        <v>4754</v>
      </c>
      <c r="H3" s="4" t="s">
        <v>4755</v>
      </c>
      <c r="I3" s="3" t="s">
        <v>4748</v>
      </c>
    </row>
    <row r="4" spans="1:9" x14ac:dyDescent="0.25">
      <c r="A4" s="3" t="s">
        <v>4756</v>
      </c>
      <c r="B4" s="4" t="s">
        <v>2222</v>
      </c>
      <c r="C4" s="4" t="s">
        <v>4757</v>
      </c>
      <c r="D4" s="4" t="s">
        <v>4758</v>
      </c>
      <c r="E4" s="4" t="s">
        <v>4744</v>
      </c>
      <c r="F4" s="4" t="s">
        <v>4759</v>
      </c>
      <c r="G4" s="4" t="s">
        <v>4760</v>
      </c>
      <c r="H4" s="4" t="s">
        <v>4761</v>
      </c>
      <c r="I4" s="3" t="s">
        <v>2232</v>
      </c>
    </row>
    <row r="5" spans="1:9" x14ac:dyDescent="0.25">
      <c r="A5" s="3" t="s">
        <v>4762</v>
      </c>
      <c r="B5" s="4" t="s">
        <v>4763</v>
      </c>
      <c r="C5" s="4" t="s">
        <v>4764</v>
      </c>
      <c r="D5" s="4" t="s">
        <v>4765</v>
      </c>
      <c r="E5" s="4" t="s">
        <v>4744</v>
      </c>
      <c r="F5" s="4" t="s">
        <v>4766</v>
      </c>
      <c r="G5" s="4" t="s">
        <v>4767</v>
      </c>
      <c r="H5" s="4" t="s">
        <v>4768</v>
      </c>
      <c r="I5" s="3" t="s">
        <v>77</v>
      </c>
    </row>
    <row r="6" spans="1:9" x14ac:dyDescent="0.25">
      <c r="A6" s="3" t="s">
        <v>1056</v>
      </c>
      <c r="B6" s="4" t="s">
        <v>1059</v>
      </c>
      <c r="C6" s="4" t="s">
        <v>4769</v>
      </c>
      <c r="D6" s="4" t="s">
        <v>18</v>
      </c>
      <c r="E6" s="4" t="s">
        <v>4744</v>
      </c>
      <c r="F6" s="4" t="s">
        <v>4770</v>
      </c>
      <c r="G6" s="4" t="s">
        <v>4771</v>
      </c>
      <c r="H6" s="4" t="s">
        <v>4986</v>
      </c>
      <c r="I6" s="3" t="s">
        <v>1327</v>
      </c>
    </row>
    <row r="7" spans="1:9" x14ac:dyDescent="0.25">
      <c r="A7" s="3" t="s">
        <v>1162</v>
      </c>
      <c r="B7" s="4" t="s">
        <v>1167</v>
      </c>
      <c r="C7" s="4" t="s">
        <v>4772</v>
      </c>
      <c r="D7" s="4" t="s">
        <v>1165</v>
      </c>
      <c r="E7" s="4" t="s">
        <v>4744</v>
      </c>
      <c r="F7" s="4" t="s">
        <v>4773</v>
      </c>
      <c r="G7" s="4" t="s">
        <v>4774</v>
      </c>
      <c r="H7" s="4" t="s">
        <v>4775</v>
      </c>
      <c r="I7" s="3" t="s">
        <v>1165</v>
      </c>
    </row>
    <row r="8" spans="1:9" x14ac:dyDescent="0.25">
      <c r="A8" s="3" t="s">
        <v>4776</v>
      </c>
      <c r="B8" s="4" t="s">
        <v>4777</v>
      </c>
      <c r="C8" s="4" t="s">
        <v>4778</v>
      </c>
      <c r="D8" s="4" t="s">
        <v>4779</v>
      </c>
      <c r="E8" s="4" t="s">
        <v>4744</v>
      </c>
      <c r="F8" s="4" t="s">
        <v>4780</v>
      </c>
      <c r="G8" s="4" t="s">
        <v>4781</v>
      </c>
      <c r="H8" s="4" t="s">
        <v>4782</v>
      </c>
      <c r="I8" s="3" t="s">
        <v>2936</v>
      </c>
    </row>
    <row r="9" spans="1:9" x14ac:dyDescent="0.25">
      <c r="A9" s="3" t="s">
        <v>4783</v>
      </c>
      <c r="B9" s="4" t="s">
        <v>4784</v>
      </c>
      <c r="C9" s="4" t="s">
        <v>4785</v>
      </c>
      <c r="D9" s="4" t="s">
        <v>4786</v>
      </c>
      <c r="E9" s="4" t="s">
        <v>4744</v>
      </c>
      <c r="F9" s="4" t="s">
        <v>4787</v>
      </c>
      <c r="G9" s="4" t="s">
        <v>4788</v>
      </c>
      <c r="H9" s="4" t="s">
        <v>4789</v>
      </c>
      <c r="I9" s="3" t="s">
        <v>4790</v>
      </c>
    </row>
    <row r="10" spans="1:9" x14ac:dyDescent="0.25">
      <c r="A10" s="3" t="s">
        <v>4791</v>
      </c>
      <c r="B10" s="4" t="s">
        <v>4792</v>
      </c>
      <c r="C10" s="4" t="s">
        <v>4793</v>
      </c>
      <c r="D10" s="4" t="s">
        <v>4794</v>
      </c>
      <c r="E10" s="4" t="s">
        <v>4744</v>
      </c>
      <c r="F10" s="4" t="s">
        <v>4795</v>
      </c>
      <c r="G10" s="4" t="s">
        <v>4796</v>
      </c>
      <c r="H10" s="4" t="s">
        <v>4797</v>
      </c>
      <c r="I10" s="3" t="s">
        <v>2232</v>
      </c>
    </row>
    <row r="11" spans="1:9" x14ac:dyDescent="0.25">
      <c r="A11" s="3" t="s">
        <v>4704</v>
      </c>
      <c r="B11" s="4" t="s">
        <v>4710</v>
      </c>
      <c r="C11" s="4" t="s">
        <v>4798</v>
      </c>
      <c r="D11" s="4" t="s">
        <v>4708</v>
      </c>
      <c r="E11" s="4" t="s">
        <v>4744</v>
      </c>
      <c r="F11" s="4" t="s">
        <v>4799</v>
      </c>
      <c r="G11" s="4" t="s">
        <v>4800</v>
      </c>
      <c r="H11" s="4" t="s">
        <v>4801</v>
      </c>
      <c r="I11" s="3" t="s">
        <v>4748</v>
      </c>
    </row>
    <row r="12" spans="1:9" x14ac:dyDescent="0.25">
      <c r="A12" s="3" t="s">
        <v>4802</v>
      </c>
      <c r="B12" s="4" t="s">
        <v>4803</v>
      </c>
      <c r="C12" s="4" t="s">
        <v>4804</v>
      </c>
      <c r="D12" s="4" t="s">
        <v>4805</v>
      </c>
      <c r="E12" s="4" t="s">
        <v>4744</v>
      </c>
      <c r="F12" s="4" t="s">
        <v>4806</v>
      </c>
      <c r="G12" s="4" t="s">
        <v>4807</v>
      </c>
      <c r="H12" s="4" t="s">
        <v>4808</v>
      </c>
      <c r="I12" s="3" t="s">
        <v>222</v>
      </c>
    </row>
    <row r="13" spans="1:9" x14ac:dyDescent="0.25">
      <c r="A13" s="3" t="s">
        <v>4809</v>
      </c>
      <c r="B13" s="4" t="s">
        <v>4810</v>
      </c>
      <c r="C13" s="4" t="s">
        <v>4811</v>
      </c>
      <c r="D13" s="4" t="s">
        <v>338</v>
      </c>
      <c r="E13" s="4" t="s">
        <v>4744</v>
      </c>
      <c r="F13" s="4" t="s">
        <v>4812</v>
      </c>
      <c r="G13" s="4" t="s">
        <v>4813</v>
      </c>
      <c r="H13" s="4" t="s">
        <v>4814</v>
      </c>
      <c r="I13" s="3" t="s">
        <v>77</v>
      </c>
    </row>
    <row r="14" spans="1:9" ht="30" x14ac:dyDescent="0.25">
      <c r="A14" s="3" t="s">
        <v>3280</v>
      </c>
      <c r="B14" s="4" t="s">
        <v>3285</v>
      </c>
      <c r="C14" s="4" t="s">
        <v>4815</v>
      </c>
      <c r="D14" s="4" t="s">
        <v>4816</v>
      </c>
      <c r="E14" s="4" t="s">
        <v>4744</v>
      </c>
      <c r="F14" s="4" t="s">
        <v>4817</v>
      </c>
      <c r="G14" s="4" t="s">
        <v>4818</v>
      </c>
      <c r="H14" s="4" t="s">
        <v>4819</v>
      </c>
      <c r="I14" s="3" t="s">
        <v>4820</v>
      </c>
    </row>
    <row r="15" spans="1:9" x14ac:dyDescent="0.25">
      <c r="A15" s="3" t="s">
        <v>4821</v>
      </c>
      <c r="B15" s="4" t="s">
        <v>4822</v>
      </c>
      <c r="C15" s="4" t="s">
        <v>4823</v>
      </c>
      <c r="D15" s="4" t="s">
        <v>4824</v>
      </c>
      <c r="E15" s="4" t="s">
        <v>4744</v>
      </c>
      <c r="F15" s="4" t="s">
        <v>4825</v>
      </c>
      <c r="G15" s="4" t="s">
        <v>4826</v>
      </c>
      <c r="H15" s="4" t="s">
        <v>4827</v>
      </c>
      <c r="I15" s="3" t="s">
        <v>2232</v>
      </c>
    </row>
    <row r="16" spans="1:9" x14ac:dyDescent="0.25">
      <c r="A16" s="3" t="s">
        <v>4828</v>
      </c>
      <c r="B16" s="4" t="s">
        <v>4829</v>
      </c>
      <c r="C16" s="4" t="s">
        <v>4830</v>
      </c>
      <c r="D16" s="4" t="s">
        <v>1474</v>
      </c>
      <c r="E16" s="4" t="s">
        <v>4744</v>
      </c>
      <c r="F16" s="4" t="s">
        <v>4831</v>
      </c>
      <c r="G16" s="4" t="s">
        <v>4832</v>
      </c>
      <c r="H16" s="4" t="s">
        <v>4833</v>
      </c>
      <c r="I16" s="3" t="s">
        <v>4834</v>
      </c>
    </row>
    <row r="17" spans="1:9" x14ac:dyDescent="0.25">
      <c r="A17" s="3" t="s">
        <v>4835</v>
      </c>
      <c r="B17" s="4" t="s">
        <v>4836</v>
      </c>
      <c r="C17" s="4" t="s">
        <v>4837</v>
      </c>
      <c r="D17" s="4" t="s">
        <v>4838</v>
      </c>
      <c r="E17" s="4" t="s">
        <v>4744</v>
      </c>
      <c r="F17" s="4" t="s">
        <v>4839</v>
      </c>
      <c r="G17" s="4" t="s">
        <v>4840</v>
      </c>
      <c r="H17" s="4" t="s">
        <v>4841</v>
      </c>
      <c r="I17" s="3" t="s">
        <v>77</v>
      </c>
    </row>
    <row r="18" spans="1:9" x14ac:dyDescent="0.25">
      <c r="A18" s="3" t="s">
        <v>4842</v>
      </c>
      <c r="B18" s="4" t="s">
        <v>4843</v>
      </c>
      <c r="C18" s="4" t="s">
        <v>4844</v>
      </c>
      <c r="D18" s="4" t="s">
        <v>38</v>
      </c>
      <c r="E18" s="4" t="s">
        <v>4744</v>
      </c>
      <c r="F18" s="4" t="s">
        <v>4845</v>
      </c>
      <c r="G18" s="4" t="s">
        <v>4846</v>
      </c>
      <c r="H18" s="4" t="s">
        <v>4847</v>
      </c>
      <c r="I18" s="3" t="s">
        <v>77</v>
      </c>
    </row>
    <row r="19" spans="1:9" x14ac:dyDescent="0.25">
      <c r="A19" s="3" t="s">
        <v>4848</v>
      </c>
      <c r="B19" s="4" t="s">
        <v>4849</v>
      </c>
      <c r="C19" s="4" t="s">
        <v>4850</v>
      </c>
      <c r="D19" s="4" t="s">
        <v>4851</v>
      </c>
      <c r="E19" s="4" t="s">
        <v>4744</v>
      </c>
      <c r="F19" s="4" t="s">
        <v>4852</v>
      </c>
      <c r="G19" s="4" t="s">
        <v>4853</v>
      </c>
      <c r="H19" s="4" t="s">
        <v>4854</v>
      </c>
      <c r="I19" s="3" t="s">
        <v>77</v>
      </c>
    </row>
    <row r="20" spans="1:9" x14ac:dyDescent="0.25">
      <c r="A20" s="3" t="s">
        <v>4855</v>
      </c>
      <c r="B20" s="4" t="s">
        <v>4856</v>
      </c>
      <c r="C20" s="4" t="s">
        <v>4857</v>
      </c>
      <c r="D20" s="4" t="s">
        <v>4858</v>
      </c>
      <c r="E20" s="4" t="s">
        <v>4744</v>
      </c>
      <c r="F20" s="4" t="s">
        <v>4859</v>
      </c>
      <c r="G20" s="4" t="s">
        <v>4860</v>
      </c>
      <c r="H20" s="4" t="s">
        <v>4861</v>
      </c>
      <c r="I20" s="3" t="s">
        <v>4862</v>
      </c>
    </row>
    <row r="21" spans="1:9" ht="30" x14ac:dyDescent="0.25">
      <c r="A21" s="3" t="s">
        <v>3288</v>
      </c>
      <c r="B21" s="4" t="s">
        <v>3291</v>
      </c>
      <c r="C21" s="4" t="s">
        <v>4863</v>
      </c>
      <c r="D21" s="4" t="s">
        <v>1915</v>
      </c>
      <c r="E21" s="4" t="s">
        <v>4744</v>
      </c>
      <c r="F21" s="4" t="s">
        <v>4864</v>
      </c>
      <c r="G21" s="4" t="s">
        <v>4865</v>
      </c>
      <c r="H21" s="4" t="s">
        <v>4866</v>
      </c>
      <c r="I21" s="3" t="s">
        <v>4820</v>
      </c>
    </row>
    <row r="22" spans="1:9" x14ac:dyDescent="0.25">
      <c r="A22" s="5" t="s">
        <v>4867</v>
      </c>
      <c r="B22" s="6" t="s">
        <v>4868</v>
      </c>
      <c r="C22" s="6" t="s">
        <v>4869</v>
      </c>
      <c r="D22" s="6" t="s">
        <v>4870</v>
      </c>
      <c r="E22" s="6" t="s">
        <v>4744</v>
      </c>
      <c r="F22" s="6" t="s">
        <v>4871</v>
      </c>
      <c r="G22" s="6" t="s">
        <v>4872</v>
      </c>
      <c r="H22" s="6" t="s">
        <v>4873</v>
      </c>
      <c r="I22" s="5" t="s">
        <v>3160</v>
      </c>
    </row>
    <row r="23" spans="1:9" x14ac:dyDescent="0.25">
      <c r="A23" s="3" t="s">
        <v>4874</v>
      </c>
      <c r="B23" s="4" t="s">
        <v>4875</v>
      </c>
      <c r="C23" s="4" t="s">
        <v>4876</v>
      </c>
      <c r="D23" s="4" t="s">
        <v>4877</v>
      </c>
      <c r="E23" s="4" t="s">
        <v>4744</v>
      </c>
      <c r="F23" s="4" t="s">
        <v>4878</v>
      </c>
      <c r="G23" s="4" t="s">
        <v>4879</v>
      </c>
      <c r="H23" s="4" t="s">
        <v>4880</v>
      </c>
      <c r="I23" s="3" t="s">
        <v>2936</v>
      </c>
    </row>
    <row r="24" spans="1:9" x14ac:dyDescent="0.25">
      <c r="A24" s="3" t="s">
        <v>4881</v>
      </c>
      <c r="B24" s="4" t="s">
        <v>4882</v>
      </c>
      <c r="C24" s="4" t="s">
        <v>4883</v>
      </c>
      <c r="D24" s="4" t="s">
        <v>4884</v>
      </c>
      <c r="E24" s="4" t="s">
        <v>4744</v>
      </c>
      <c r="F24" s="4" t="s">
        <v>4885</v>
      </c>
      <c r="G24" s="4" t="s">
        <v>4886</v>
      </c>
      <c r="H24" s="4" t="s">
        <v>4887</v>
      </c>
      <c r="I24" s="3" t="s">
        <v>2936</v>
      </c>
    </row>
    <row r="25" spans="1:9" x14ac:dyDescent="0.25">
      <c r="A25" s="3" t="s">
        <v>4888</v>
      </c>
      <c r="B25" s="4" t="s">
        <v>4889</v>
      </c>
      <c r="C25" s="4" t="s">
        <v>4890</v>
      </c>
      <c r="D25" s="4" t="s">
        <v>252</v>
      </c>
      <c r="E25" s="4" t="s">
        <v>4744</v>
      </c>
      <c r="F25" s="4" t="s">
        <v>4891</v>
      </c>
      <c r="G25" s="4" t="s">
        <v>4892</v>
      </c>
      <c r="H25" s="4" t="s">
        <v>4893</v>
      </c>
      <c r="I25" s="3" t="s">
        <v>2707</v>
      </c>
    </row>
    <row r="26" spans="1:9" x14ac:dyDescent="0.25">
      <c r="A26" s="3" t="s">
        <v>4894</v>
      </c>
      <c r="B26" s="4" t="s">
        <v>4895</v>
      </c>
      <c r="C26" s="4" t="s">
        <v>4896</v>
      </c>
      <c r="D26" s="4" t="s">
        <v>67</v>
      </c>
      <c r="E26" s="4" t="s">
        <v>4744</v>
      </c>
      <c r="F26" s="4" t="s">
        <v>4897</v>
      </c>
      <c r="G26" s="4" t="s">
        <v>4898</v>
      </c>
      <c r="H26" s="4" t="s">
        <v>4899</v>
      </c>
      <c r="I26" s="3" t="s">
        <v>4790</v>
      </c>
    </row>
    <row r="27" spans="1:9" x14ac:dyDescent="0.25">
      <c r="A27" s="3" t="s">
        <v>4900</v>
      </c>
      <c r="B27" s="4" t="s">
        <v>4901</v>
      </c>
      <c r="C27" s="4" t="s">
        <v>4902</v>
      </c>
      <c r="D27" s="4" t="s">
        <v>4903</v>
      </c>
      <c r="E27" s="4" t="s">
        <v>4744</v>
      </c>
      <c r="F27" s="4" t="s">
        <v>4904</v>
      </c>
      <c r="G27" s="4" t="s">
        <v>4905</v>
      </c>
      <c r="H27" s="4" t="s">
        <v>4906</v>
      </c>
      <c r="I27" s="3" t="s">
        <v>1165</v>
      </c>
    </row>
    <row r="28" spans="1:9" x14ac:dyDescent="0.25">
      <c r="A28" s="3" t="s">
        <v>4907</v>
      </c>
      <c r="B28" s="4" t="s">
        <v>4908</v>
      </c>
      <c r="C28" s="4" t="s">
        <v>4909</v>
      </c>
      <c r="D28" s="4" t="s">
        <v>4910</v>
      </c>
      <c r="E28" s="4" t="s">
        <v>4744</v>
      </c>
      <c r="F28" s="4" t="s">
        <v>4911</v>
      </c>
      <c r="G28" s="4" t="s">
        <v>4912</v>
      </c>
      <c r="H28" s="4" t="s">
        <v>4913</v>
      </c>
      <c r="I28" s="3" t="s">
        <v>1165</v>
      </c>
    </row>
    <row r="29" spans="1:9" x14ac:dyDescent="0.25">
      <c r="A29" s="3" t="s">
        <v>4914</v>
      </c>
      <c r="B29" s="4" t="s">
        <v>3015</v>
      </c>
      <c r="C29" s="4" t="s">
        <v>4915</v>
      </c>
      <c r="D29" s="4" t="s">
        <v>252</v>
      </c>
      <c r="E29" s="4" t="s">
        <v>4744</v>
      </c>
      <c r="F29" s="4" t="s">
        <v>4916</v>
      </c>
      <c r="G29" s="4" t="s">
        <v>4917</v>
      </c>
      <c r="H29" s="4" t="s">
        <v>4918</v>
      </c>
      <c r="I29" s="3" t="s">
        <v>2707</v>
      </c>
    </row>
    <row r="30" spans="1:9" x14ac:dyDescent="0.25">
      <c r="A30" s="3" t="s">
        <v>4919</v>
      </c>
      <c r="B30" s="4" t="s">
        <v>4920</v>
      </c>
      <c r="C30" s="4" t="s">
        <v>4921</v>
      </c>
      <c r="D30" s="4" t="s">
        <v>4922</v>
      </c>
      <c r="E30" s="4" t="s">
        <v>4744</v>
      </c>
      <c r="F30" s="4" t="s">
        <v>4923</v>
      </c>
      <c r="G30" s="4" t="s">
        <v>4924</v>
      </c>
      <c r="H30" s="4" t="s">
        <v>4925</v>
      </c>
      <c r="I30" s="3" t="s">
        <v>4790</v>
      </c>
    </row>
    <row r="31" spans="1:9" ht="30" x14ac:dyDescent="0.25">
      <c r="A31" s="3" t="s">
        <v>4926</v>
      </c>
      <c r="B31" s="4" t="s">
        <v>2464</v>
      </c>
      <c r="C31" s="4" t="s">
        <v>4927</v>
      </c>
      <c r="D31" s="4" t="s">
        <v>4928</v>
      </c>
      <c r="E31" s="4" t="s">
        <v>4744</v>
      </c>
      <c r="F31" s="4" t="s">
        <v>4929</v>
      </c>
      <c r="G31" s="4" t="s">
        <v>4930</v>
      </c>
      <c r="H31" s="4" t="s">
        <v>4931</v>
      </c>
      <c r="I31" s="3" t="s">
        <v>2936</v>
      </c>
    </row>
    <row r="32" spans="1:9" x14ac:dyDescent="0.25">
      <c r="A32" s="3" t="s">
        <v>4607</v>
      </c>
      <c r="B32" s="4" t="s">
        <v>4612</v>
      </c>
      <c r="C32" s="4" t="s">
        <v>4609</v>
      </c>
      <c r="D32" s="4" t="s">
        <v>4610</v>
      </c>
      <c r="E32" s="4" t="s">
        <v>4744</v>
      </c>
      <c r="F32" s="4" t="s">
        <v>4932</v>
      </c>
      <c r="G32" s="4" t="s">
        <v>4933</v>
      </c>
      <c r="H32" s="4" t="s">
        <v>4934</v>
      </c>
      <c r="I32" s="3" t="s">
        <v>77</v>
      </c>
    </row>
    <row r="33" spans="1:9" x14ac:dyDescent="0.25">
      <c r="A33" s="3" t="s">
        <v>4935</v>
      </c>
      <c r="B33" s="4" t="s">
        <v>3121</v>
      </c>
      <c r="C33" s="4" t="s">
        <v>4936</v>
      </c>
      <c r="D33" s="4" t="s">
        <v>874</v>
      </c>
      <c r="E33" s="4" t="s">
        <v>4744</v>
      </c>
      <c r="F33" s="4" t="s">
        <v>4937</v>
      </c>
      <c r="G33" s="4" t="s">
        <v>4938</v>
      </c>
      <c r="H33" s="4" t="s">
        <v>4939</v>
      </c>
      <c r="I33" s="3" t="s">
        <v>3452</v>
      </c>
    </row>
    <row r="34" spans="1:9" x14ac:dyDescent="0.25">
      <c r="A34" s="3" t="s">
        <v>4940</v>
      </c>
      <c r="B34" s="4" t="s">
        <v>4941</v>
      </c>
      <c r="C34" s="4" t="s">
        <v>4942</v>
      </c>
      <c r="D34" s="4" t="s">
        <v>4943</v>
      </c>
      <c r="E34" s="4" t="s">
        <v>4744</v>
      </c>
      <c r="F34" s="4" t="s">
        <v>4944</v>
      </c>
      <c r="G34" s="4" t="s">
        <v>4945</v>
      </c>
      <c r="H34" s="4" t="s">
        <v>4946</v>
      </c>
      <c r="I34" s="3" t="s">
        <v>3154</v>
      </c>
    </row>
    <row r="35" spans="1:9" x14ac:dyDescent="0.25">
      <c r="A35" s="3" t="s">
        <v>4947</v>
      </c>
      <c r="B35" s="4" t="s">
        <v>4948</v>
      </c>
      <c r="C35" s="4" t="s">
        <v>4949</v>
      </c>
      <c r="D35" s="4" t="s">
        <v>4950</v>
      </c>
      <c r="E35" s="4" t="s">
        <v>4744</v>
      </c>
      <c r="F35" s="4" t="s">
        <v>4951</v>
      </c>
      <c r="G35" s="4" t="s">
        <v>4952</v>
      </c>
      <c r="H35" s="4" t="s">
        <v>4953</v>
      </c>
      <c r="I35" s="3" t="s">
        <v>77</v>
      </c>
    </row>
    <row r="36" spans="1:9" ht="30" x14ac:dyDescent="0.25">
      <c r="A36" s="3" t="s">
        <v>4954</v>
      </c>
      <c r="B36" s="4" t="s">
        <v>4955</v>
      </c>
      <c r="C36" s="4" t="s">
        <v>4956</v>
      </c>
      <c r="D36" s="4" t="s">
        <v>1915</v>
      </c>
      <c r="E36" s="4" t="s">
        <v>4744</v>
      </c>
      <c r="F36" s="4" t="s">
        <v>4957</v>
      </c>
      <c r="G36" s="4" t="s">
        <v>4958</v>
      </c>
      <c r="H36" s="4" t="s">
        <v>4959</v>
      </c>
      <c r="I36" s="3" t="s">
        <v>4820</v>
      </c>
    </row>
    <row r="37" spans="1:9" x14ac:dyDescent="0.25">
      <c r="A37" s="3" t="s">
        <v>4960</v>
      </c>
      <c r="B37" s="4" t="s">
        <v>4961</v>
      </c>
      <c r="C37" s="4" t="s">
        <v>4962</v>
      </c>
      <c r="D37" s="4" t="s">
        <v>4963</v>
      </c>
      <c r="E37" s="4" t="s">
        <v>4744</v>
      </c>
      <c r="F37" s="4" t="s">
        <v>4964</v>
      </c>
      <c r="G37" s="4" t="s">
        <v>4965</v>
      </c>
      <c r="H37" s="4" t="s">
        <v>4966</v>
      </c>
      <c r="I37" s="3" t="s">
        <v>2707</v>
      </c>
    </row>
    <row r="38" spans="1:9" ht="30" x14ac:dyDescent="0.25">
      <c r="A38" s="3" t="s">
        <v>4967</v>
      </c>
      <c r="B38" s="4" t="s">
        <v>4968</v>
      </c>
      <c r="C38" s="4" t="s">
        <v>4969</v>
      </c>
      <c r="D38" s="4" t="s">
        <v>3985</v>
      </c>
      <c r="E38" s="4" t="s">
        <v>4744</v>
      </c>
      <c r="F38" s="4" t="s">
        <v>4970</v>
      </c>
      <c r="G38" s="4" t="s">
        <v>4971</v>
      </c>
      <c r="H38" s="4" t="s">
        <v>4972</v>
      </c>
      <c r="I38" s="3" t="s">
        <v>4748</v>
      </c>
    </row>
    <row r="39" spans="1:9" ht="30" x14ac:dyDescent="0.25">
      <c r="A39" s="3" t="s">
        <v>4973</v>
      </c>
      <c r="B39" s="4" t="s">
        <v>4974</v>
      </c>
      <c r="C39" s="4" t="s">
        <v>4975</v>
      </c>
      <c r="D39" s="4" t="s">
        <v>4976</v>
      </c>
      <c r="E39" s="4" t="s">
        <v>4744</v>
      </c>
      <c r="F39" s="4" t="s">
        <v>4977</v>
      </c>
      <c r="G39" s="4" t="s">
        <v>4978</v>
      </c>
      <c r="H39" s="4" t="s">
        <v>4979</v>
      </c>
      <c r="I39" s="3" t="s">
        <v>4748</v>
      </c>
    </row>
    <row r="40" spans="1:9" x14ac:dyDescent="0.25">
      <c r="A40" s="11" t="s">
        <v>4980</v>
      </c>
      <c r="B40" s="9" t="s">
        <v>4981</v>
      </c>
      <c r="C40" s="9" t="s">
        <v>4982</v>
      </c>
      <c r="D40" s="9" t="s">
        <v>3162</v>
      </c>
      <c r="E40" s="9" t="s">
        <v>4744</v>
      </c>
      <c r="F40" s="9" t="s">
        <v>4983</v>
      </c>
      <c r="G40" s="9" t="s">
        <v>4984</v>
      </c>
      <c r="H40" s="9" t="s">
        <v>4985</v>
      </c>
      <c r="I40" s="10" t="s">
        <v>3162</v>
      </c>
    </row>
    <row r="41" spans="1:9" x14ac:dyDescent="0.25">
      <c r="A41" s="10">
        <v>200042</v>
      </c>
      <c r="B41" s="12" t="s">
        <v>4987</v>
      </c>
      <c r="C41" s="12" t="s">
        <v>4988</v>
      </c>
      <c r="D41" s="12" t="s">
        <v>3985</v>
      </c>
      <c r="E41" s="12" t="s">
        <v>4744</v>
      </c>
      <c r="F41" s="12">
        <v>45385</v>
      </c>
      <c r="G41" s="12" t="s">
        <v>4989</v>
      </c>
      <c r="H41" s="12" t="s">
        <v>4990</v>
      </c>
      <c r="I41" s="12" t="s">
        <v>4748</v>
      </c>
    </row>
    <row r="42" spans="1:9" x14ac:dyDescent="0.25">
      <c r="A42" s="13">
        <v>200050</v>
      </c>
      <c r="B42" s="12" t="s">
        <v>4991</v>
      </c>
      <c r="C42" s="12" t="s">
        <v>4992</v>
      </c>
      <c r="D42" s="12" t="s">
        <v>4993</v>
      </c>
      <c r="E42" s="12" t="s">
        <v>4744</v>
      </c>
      <c r="F42" s="12">
        <v>43910</v>
      </c>
      <c r="G42" s="12" t="s">
        <v>4994</v>
      </c>
      <c r="H42" s="12" t="s">
        <v>4995</v>
      </c>
      <c r="I42" s="12" t="s">
        <v>2232</v>
      </c>
    </row>
    <row r="43" spans="1:9" ht="30" x14ac:dyDescent="0.25">
      <c r="A43" s="10">
        <v>200108</v>
      </c>
      <c r="B43" s="12" t="s">
        <v>4996</v>
      </c>
      <c r="C43" s="12" t="s">
        <v>4997</v>
      </c>
      <c r="D43" s="12" t="s">
        <v>1165</v>
      </c>
      <c r="E43" s="12" t="s">
        <v>4744</v>
      </c>
      <c r="F43" s="12">
        <v>43812</v>
      </c>
      <c r="G43" s="12" t="s">
        <v>4998</v>
      </c>
      <c r="H43" s="12" t="s">
        <v>4999</v>
      </c>
      <c r="I43" s="12" t="s">
        <v>1165</v>
      </c>
    </row>
    <row r="44" spans="1:9" x14ac:dyDescent="0.25">
      <c r="A44" s="10">
        <v>200103</v>
      </c>
      <c r="B44" s="12" t="s">
        <v>5000</v>
      </c>
      <c r="C44" s="12" t="s">
        <v>5001</v>
      </c>
      <c r="D44" s="12" t="s">
        <v>38</v>
      </c>
      <c r="E44" s="12" t="s">
        <v>4744</v>
      </c>
      <c r="F44" s="12">
        <v>45036</v>
      </c>
      <c r="G44" s="12" t="s">
        <v>5002</v>
      </c>
      <c r="H44" s="12" t="s">
        <v>5003</v>
      </c>
      <c r="I44" s="12" t="s">
        <v>77</v>
      </c>
    </row>
    <row r="45" spans="1:9" x14ac:dyDescent="0.25">
      <c r="A45" s="10">
        <v>15056</v>
      </c>
      <c r="B45" s="12" t="s">
        <v>5004</v>
      </c>
      <c r="C45" s="12" t="s">
        <v>5005</v>
      </c>
      <c r="D45" s="12" t="s">
        <v>338</v>
      </c>
      <c r="E45" s="12" t="s">
        <v>4744</v>
      </c>
      <c r="F45" s="12">
        <v>45005</v>
      </c>
      <c r="G45" s="12" t="s">
        <v>5006</v>
      </c>
      <c r="H45" s="12" t="s">
        <v>5007</v>
      </c>
      <c r="I45" s="12" t="s">
        <v>77</v>
      </c>
    </row>
    <row r="46" spans="1:9" ht="30" x14ac:dyDescent="0.25">
      <c r="A46" s="10">
        <v>143941</v>
      </c>
      <c r="B46" s="12" t="s">
        <v>5008</v>
      </c>
      <c r="C46" s="12" t="s">
        <v>5009</v>
      </c>
      <c r="D46" s="12" t="s">
        <v>38</v>
      </c>
      <c r="E46" s="12" t="s">
        <v>4744</v>
      </c>
      <c r="F46" s="12">
        <v>45036</v>
      </c>
      <c r="G46" s="12" t="s">
        <v>5010</v>
      </c>
      <c r="H46" s="12" t="s">
        <v>5007</v>
      </c>
      <c r="I46" s="12" t="s">
        <v>77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J27" sqref="J27"/>
    </sheetView>
  </sheetViews>
  <sheetFormatPr defaultRowHeight="15" x14ac:dyDescent="0.25"/>
  <cols>
    <col min="1" max="1" width="7" bestFit="1" customWidth="1"/>
    <col min="2" max="2" width="42.28515625" bestFit="1" customWidth="1"/>
    <col min="3" max="3" width="13" customWidth="1"/>
    <col min="4" max="4" width="50.28515625" customWidth="1"/>
    <col min="5" max="5" width="15.85546875" customWidth="1"/>
    <col min="6" max="6" width="20.85546875" customWidth="1"/>
    <col min="7" max="7" width="29.5703125" bestFit="1" customWidth="1"/>
  </cols>
  <sheetData>
    <row r="1" spans="1:7" s="15" customFormat="1" x14ac:dyDescent="0.25">
      <c r="A1" s="14" t="s">
        <v>5011</v>
      </c>
      <c r="B1" s="14" t="s">
        <v>5012</v>
      </c>
      <c r="C1" s="14" t="s">
        <v>4739</v>
      </c>
      <c r="D1" s="14" t="s">
        <v>5013</v>
      </c>
      <c r="E1" s="14" t="s">
        <v>4737</v>
      </c>
      <c r="F1" s="14" t="s">
        <v>4738</v>
      </c>
      <c r="G1" s="14" t="s">
        <v>5014</v>
      </c>
    </row>
    <row r="2" spans="1:7" x14ac:dyDescent="0.25">
      <c r="A2" t="str">
        <f>"050773"</f>
        <v>050773</v>
      </c>
      <c r="B2" t="s">
        <v>5015</v>
      </c>
      <c r="C2" t="s">
        <v>5016</v>
      </c>
      <c r="D2" t="s">
        <v>5017</v>
      </c>
      <c r="E2" t="s">
        <v>5018</v>
      </c>
      <c r="F2" t="s">
        <v>5019</v>
      </c>
      <c r="G2" t="s">
        <v>5020</v>
      </c>
    </row>
    <row r="3" spans="1:7" x14ac:dyDescent="0.25">
      <c r="A3" t="str">
        <f>"062042"</f>
        <v>062042</v>
      </c>
      <c r="B3" t="s">
        <v>5021</v>
      </c>
      <c r="C3" t="s">
        <v>493</v>
      </c>
      <c r="D3" t="s">
        <v>5022</v>
      </c>
      <c r="E3" t="s">
        <v>5023</v>
      </c>
      <c r="F3" t="s">
        <v>5024</v>
      </c>
      <c r="G3" t="s">
        <v>5025</v>
      </c>
    </row>
    <row r="4" spans="1:7" x14ac:dyDescent="0.25">
      <c r="A4" t="str">
        <f>"050815"</f>
        <v>050815</v>
      </c>
      <c r="B4" t="s">
        <v>5026</v>
      </c>
      <c r="C4" t="s">
        <v>903</v>
      </c>
      <c r="D4" t="s">
        <v>5027</v>
      </c>
      <c r="E4" t="s">
        <v>5028</v>
      </c>
      <c r="F4" t="s">
        <v>5029</v>
      </c>
      <c r="G4" t="s">
        <v>5030</v>
      </c>
    </row>
    <row r="5" spans="1:7" x14ac:dyDescent="0.25">
      <c r="A5" t="str">
        <f>"051607"</f>
        <v>051607</v>
      </c>
      <c r="B5" t="s">
        <v>5031</v>
      </c>
      <c r="C5" t="s">
        <v>5032</v>
      </c>
      <c r="D5" t="s">
        <v>5033</v>
      </c>
      <c r="E5" t="s">
        <v>5034</v>
      </c>
      <c r="F5" t="s">
        <v>5035</v>
      </c>
      <c r="G5" t="s">
        <v>5028</v>
      </c>
    </row>
    <row r="6" spans="1:7" x14ac:dyDescent="0.25">
      <c r="A6" t="str">
        <f>"050856"</f>
        <v>050856</v>
      </c>
      <c r="B6" t="s">
        <v>5036</v>
      </c>
      <c r="C6" t="s">
        <v>2280</v>
      </c>
      <c r="D6" t="s">
        <v>5037</v>
      </c>
      <c r="E6" t="s">
        <v>5038</v>
      </c>
      <c r="F6" t="s">
        <v>5039</v>
      </c>
      <c r="G6" t="s">
        <v>5040</v>
      </c>
    </row>
    <row r="7" spans="1:7" x14ac:dyDescent="0.25">
      <c r="A7" t="str">
        <f>"050799"</f>
        <v>050799</v>
      </c>
      <c r="B7" t="s">
        <v>5041</v>
      </c>
      <c r="C7" t="s">
        <v>591</v>
      </c>
      <c r="D7" t="s">
        <v>5042</v>
      </c>
      <c r="E7" t="s">
        <v>5043</v>
      </c>
      <c r="F7" t="s">
        <v>5044</v>
      </c>
      <c r="G7" t="s">
        <v>5045</v>
      </c>
    </row>
    <row r="8" spans="1:7" x14ac:dyDescent="0.25">
      <c r="A8" t="str">
        <f>"050880"</f>
        <v>050880</v>
      </c>
      <c r="B8" t="s">
        <v>5046</v>
      </c>
      <c r="C8" t="s">
        <v>5047</v>
      </c>
      <c r="D8" t="s">
        <v>5048</v>
      </c>
      <c r="E8" t="s">
        <v>5049</v>
      </c>
      <c r="F8" t="s">
        <v>5050</v>
      </c>
      <c r="G8" t="s">
        <v>5051</v>
      </c>
    </row>
    <row r="9" spans="1:7" x14ac:dyDescent="0.25">
      <c r="A9" t="str">
        <f>"051532"</f>
        <v>051532</v>
      </c>
      <c r="B9" t="s">
        <v>5052</v>
      </c>
      <c r="C9" t="s">
        <v>3154</v>
      </c>
      <c r="D9" t="s">
        <v>5053</v>
      </c>
      <c r="E9" t="s">
        <v>5054</v>
      </c>
      <c r="F9" t="s">
        <v>5055</v>
      </c>
      <c r="G9" t="s">
        <v>5056</v>
      </c>
    </row>
    <row r="10" spans="1:7" x14ac:dyDescent="0.25">
      <c r="A10" t="str">
        <f>"062802"</f>
        <v>062802</v>
      </c>
      <c r="B10" t="s">
        <v>5057</v>
      </c>
      <c r="C10" t="s">
        <v>5058</v>
      </c>
      <c r="D10" t="s">
        <v>5059</v>
      </c>
      <c r="E10" t="s">
        <v>5060</v>
      </c>
      <c r="F10" t="s">
        <v>5061</v>
      </c>
      <c r="G10" t="s">
        <v>5062</v>
      </c>
    </row>
    <row r="11" spans="1:7" x14ac:dyDescent="0.25">
      <c r="A11" t="str">
        <f>"050906"</f>
        <v>050906</v>
      </c>
      <c r="B11" t="s">
        <v>5063</v>
      </c>
      <c r="C11" t="s">
        <v>2007</v>
      </c>
      <c r="D11" t="s">
        <v>5064</v>
      </c>
      <c r="E11" t="s">
        <v>5065</v>
      </c>
      <c r="F11" t="s">
        <v>5066</v>
      </c>
      <c r="G11" t="s">
        <v>5067</v>
      </c>
    </row>
    <row r="12" spans="1:7" x14ac:dyDescent="0.25">
      <c r="A12" t="str">
        <f>"050922"</f>
        <v>050922</v>
      </c>
      <c r="B12" t="s">
        <v>5068</v>
      </c>
      <c r="C12" t="s">
        <v>4790</v>
      </c>
      <c r="D12" t="s">
        <v>5069</v>
      </c>
      <c r="E12" t="s">
        <v>5070</v>
      </c>
      <c r="F12" t="s">
        <v>5071</v>
      </c>
      <c r="G12" t="s">
        <v>5072</v>
      </c>
    </row>
    <row r="13" spans="1:7" x14ac:dyDescent="0.25">
      <c r="A13" t="str">
        <f>"050948"</f>
        <v>050948</v>
      </c>
      <c r="B13" t="s">
        <v>5073</v>
      </c>
      <c r="C13" t="s">
        <v>4790</v>
      </c>
      <c r="D13" t="s">
        <v>5074</v>
      </c>
      <c r="E13" t="s">
        <v>5075</v>
      </c>
      <c r="F13" t="s">
        <v>5076</v>
      </c>
      <c r="G13" t="s">
        <v>5077</v>
      </c>
    </row>
    <row r="14" spans="1:7" x14ac:dyDescent="0.25">
      <c r="A14" t="str">
        <f>"050989"</f>
        <v>050989</v>
      </c>
      <c r="B14" t="s">
        <v>5078</v>
      </c>
      <c r="C14" t="s">
        <v>1208</v>
      </c>
      <c r="D14" t="s">
        <v>5079</v>
      </c>
      <c r="E14" t="s">
        <v>5080</v>
      </c>
      <c r="F14" t="s">
        <v>5081</v>
      </c>
      <c r="G14" t="s">
        <v>5082</v>
      </c>
    </row>
    <row r="15" spans="1:7" x14ac:dyDescent="0.25">
      <c r="A15" t="str">
        <f>"051029"</f>
        <v>051029</v>
      </c>
      <c r="B15" t="s">
        <v>5083</v>
      </c>
      <c r="C15" t="s">
        <v>5084</v>
      </c>
      <c r="D15" t="s">
        <v>5085</v>
      </c>
      <c r="E15" t="s">
        <v>5086</v>
      </c>
      <c r="F15" t="s">
        <v>5087</v>
      </c>
      <c r="G15" t="s">
        <v>5088</v>
      </c>
    </row>
    <row r="16" spans="1:7" x14ac:dyDescent="0.25">
      <c r="A16" t="str">
        <f>"051003"</f>
        <v>051003</v>
      </c>
      <c r="B16" t="s">
        <v>5089</v>
      </c>
      <c r="C16" t="s">
        <v>338</v>
      </c>
      <c r="D16" t="s">
        <v>5090</v>
      </c>
      <c r="E16" t="s">
        <v>5091</v>
      </c>
      <c r="F16" t="s">
        <v>5092</v>
      </c>
      <c r="G16" t="s">
        <v>5093</v>
      </c>
    </row>
    <row r="17" spans="1:7" x14ac:dyDescent="0.25">
      <c r="A17" t="str">
        <f>"062067"</f>
        <v>062067</v>
      </c>
      <c r="B17" t="s">
        <v>5094</v>
      </c>
      <c r="C17" t="s">
        <v>5095</v>
      </c>
      <c r="D17" t="s">
        <v>5096</v>
      </c>
      <c r="E17" t="s">
        <v>5097</v>
      </c>
      <c r="F17" t="s">
        <v>5098</v>
      </c>
      <c r="G17" t="s">
        <v>5099</v>
      </c>
    </row>
    <row r="18" spans="1:7" x14ac:dyDescent="0.25">
      <c r="A18" t="str">
        <f>"051060"</f>
        <v>051060</v>
      </c>
      <c r="B18" t="s">
        <v>5100</v>
      </c>
      <c r="C18" t="s">
        <v>1327</v>
      </c>
      <c r="D18" t="s">
        <v>5101</v>
      </c>
      <c r="E18" t="s">
        <v>5102</v>
      </c>
      <c r="F18" t="s">
        <v>5103</v>
      </c>
      <c r="G18" t="s">
        <v>5104</v>
      </c>
    </row>
    <row r="19" spans="1:7" x14ac:dyDescent="0.25">
      <c r="A19" t="str">
        <f>"050963"</f>
        <v>050963</v>
      </c>
      <c r="B19" t="s">
        <v>5105</v>
      </c>
      <c r="C19" t="s">
        <v>855</v>
      </c>
      <c r="D19" t="s">
        <v>5106</v>
      </c>
      <c r="E19" t="s">
        <v>5107</v>
      </c>
      <c r="F19" t="s">
        <v>5108</v>
      </c>
      <c r="G19" t="s">
        <v>5109</v>
      </c>
    </row>
    <row r="20" spans="1:7" x14ac:dyDescent="0.25">
      <c r="A20" t="str">
        <f>"051144"</f>
        <v>051144</v>
      </c>
      <c r="B20" t="s">
        <v>5110</v>
      </c>
      <c r="C20" t="s">
        <v>5111</v>
      </c>
      <c r="D20" t="s">
        <v>5112</v>
      </c>
      <c r="E20" t="s">
        <v>5113</v>
      </c>
      <c r="F20" t="s">
        <v>5114</v>
      </c>
      <c r="G20" t="s">
        <v>5115</v>
      </c>
    </row>
    <row r="21" spans="1:7" x14ac:dyDescent="0.25">
      <c r="A21" t="str">
        <f>"051169"</f>
        <v>051169</v>
      </c>
      <c r="B21" t="s">
        <v>5116</v>
      </c>
      <c r="C21" t="s">
        <v>2707</v>
      </c>
      <c r="D21" t="s">
        <v>5117</v>
      </c>
      <c r="E21" t="s">
        <v>5118</v>
      </c>
      <c r="F21" t="s">
        <v>5119</v>
      </c>
      <c r="G21" t="s">
        <v>5120</v>
      </c>
    </row>
    <row r="22" spans="1:7" x14ac:dyDescent="0.25">
      <c r="A22" t="str">
        <f>"051185"</f>
        <v>051185</v>
      </c>
      <c r="B22" t="s">
        <v>5121</v>
      </c>
      <c r="C22" t="s">
        <v>5122</v>
      </c>
      <c r="D22" t="s">
        <v>5123</v>
      </c>
      <c r="E22" t="s">
        <v>5124</v>
      </c>
      <c r="F22" t="s">
        <v>5125</v>
      </c>
      <c r="G22" t="s">
        <v>5126</v>
      </c>
    </row>
    <row r="23" spans="1:7" x14ac:dyDescent="0.25">
      <c r="A23" t="str">
        <f>"051201"</f>
        <v>051201</v>
      </c>
      <c r="B23" t="s">
        <v>5127</v>
      </c>
      <c r="C23" t="s">
        <v>5128</v>
      </c>
      <c r="D23" t="s">
        <v>5129</v>
      </c>
      <c r="E23" t="s">
        <v>5130</v>
      </c>
      <c r="F23" t="s">
        <v>5131</v>
      </c>
      <c r="G23" t="s">
        <v>5132</v>
      </c>
    </row>
    <row r="24" spans="1:7" x14ac:dyDescent="0.25">
      <c r="A24" t="str">
        <f>"051334"</f>
        <v>051334</v>
      </c>
      <c r="B24" t="s">
        <v>5133</v>
      </c>
      <c r="C24" t="s">
        <v>4858</v>
      </c>
      <c r="D24" t="s">
        <v>5134</v>
      </c>
      <c r="E24" t="s">
        <v>5135</v>
      </c>
      <c r="F24" t="s">
        <v>5136</v>
      </c>
      <c r="G24" t="s">
        <v>5137</v>
      </c>
    </row>
    <row r="25" spans="1:7" x14ac:dyDescent="0.25">
      <c r="A25" t="str">
        <f>"051227"</f>
        <v>051227</v>
      </c>
      <c r="B25" t="s">
        <v>5138</v>
      </c>
      <c r="C25" t="s">
        <v>222</v>
      </c>
      <c r="D25" t="s">
        <v>5139</v>
      </c>
      <c r="E25" t="s">
        <v>5140</v>
      </c>
      <c r="F25" t="s">
        <v>5141</v>
      </c>
      <c r="G25" t="s">
        <v>5142</v>
      </c>
    </row>
    <row r="26" spans="1:7" x14ac:dyDescent="0.25">
      <c r="A26" t="str">
        <f>"063511"</f>
        <v>063511</v>
      </c>
      <c r="B26" t="s">
        <v>5143</v>
      </c>
      <c r="C26" t="s">
        <v>2932</v>
      </c>
      <c r="D26" t="s">
        <v>5144</v>
      </c>
      <c r="E26" t="s">
        <v>5145</v>
      </c>
      <c r="F26" t="s">
        <v>5146</v>
      </c>
      <c r="G26" t="s">
        <v>5147</v>
      </c>
    </row>
    <row r="27" spans="1:7" x14ac:dyDescent="0.25">
      <c r="A27" t="str">
        <f>"051243"</f>
        <v>051243</v>
      </c>
      <c r="B27" t="s">
        <v>5148</v>
      </c>
      <c r="C27" t="s">
        <v>5149</v>
      </c>
      <c r="D27" t="s">
        <v>5150</v>
      </c>
      <c r="E27" t="s">
        <v>5151</v>
      </c>
      <c r="F27" t="s">
        <v>5152</v>
      </c>
      <c r="G27" t="s">
        <v>5153</v>
      </c>
    </row>
    <row r="28" spans="1:7" x14ac:dyDescent="0.25">
      <c r="A28" t="str">
        <f>"065268"</f>
        <v>065268</v>
      </c>
      <c r="B28" t="s">
        <v>5154</v>
      </c>
      <c r="C28" t="s">
        <v>1453</v>
      </c>
      <c r="D28" t="s">
        <v>5155</v>
      </c>
      <c r="E28" t="s">
        <v>5156</v>
      </c>
      <c r="F28" t="s">
        <v>5157</v>
      </c>
      <c r="G28" t="s">
        <v>5158</v>
      </c>
    </row>
    <row r="29" spans="1:7" x14ac:dyDescent="0.25">
      <c r="A29" t="str">
        <f>"062109"</f>
        <v>062109</v>
      </c>
      <c r="B29" t="s">
        <v>5159</v>
      </c>
      <c r="C29" t="s">
        <v>3162</v>
      </c>
      <c r="D29" t="s">
        <v>5160</v>
      </c>
      <c r="E29" t="s">
        <v>5161</v>
      </c>
      <c r="F29" t="s">
        <v>5162</v>
      </c>
      <c r="G29" t="s">
        <v>5163</v>
      </c>
    </row>
    <row r="30" spans="1:7" x14ac:dyDescent="0.25">
      <c r="A30" t="str">
        <f>"062125"</f>
        <v>062125</v>
      </c>
      <c r="B30" t="s">
        <v>5164</v>
      </c>
      <c r="C30" t="s">
        <v>5165</v>
      </c>
      <c r="D30" t="s">
        <v>5166</v>
      </c>
      <c r="E30" t="s">
        <v>5167</v>
      </c>
      <c r="F30" t="s">
        <v>5168</v>
      </c>
      <c r="G30" t="s">
        <v>5169</v>
      </c>
    </row>
    <row r="31" spans="1:7" x14ac:dyDescent="0.25">
      <c r="A31" t="str">
        <f>"051284"</f>
        <v>051284</v>
      </c>
      <c r="B31" t="s">
        <v>5170</v>
      </c>
      <c r="C31" t="s">
        <v>3679</v>
      </c>
      <c r="D31" t="s">
        <v>5171</v>
      </c>
      <c r="E31" t="s">
        <v>5172</v>
      </c>
      <c r="F31" t="s">
        <v>5173</v>
      </c>
      <c r="G31" t="s">
        <v>5174</v>
      </c>
    </row>
    <row r="32" spans="1:7" x14ac:dyDescent="0.25">
      <c r="A32" t="str">
        <f>"051300"</f>
        <v>051300</v>
      </c>
      <c r="B32" t="s">
        <v>5175</v>
      </c>
      <c r="C32" t="s">
        <v>4820</v>
      </c>
      <c r="D32" t="s">
        <v>5176</v>
      </c>
      <c r="E32" t="s">
        <v>5177</v>
      </c>
      <c r="F32" t="s">
        <v>5178</v>
      </c>
      <c r="G32" t="s">
        <v>5179</v>
      </c>
    </row>
    <row r="33" spans="1:7" x14ac:dyDescent="0.25">
      <c r="A33" t="str">
        <f>"051375"</f>
        <v>051375</v>
      </c>
      <c r="B33" t="s">
        <v>5180</v>
      </c>
      <c r="C33" t="s">
        <v>5181</v>
      </c>
      <c r="D33" t="s">
        <v>5182</v>
      </c>
      <c r="E33" t="s">
        <v>5183</v>
      </c>
      <c r="F33" t="s">
        <v>5184</v>
      </c>
      <c r="G33" t="s">
        <v>5185</v>
      </c>
    </row>
    <row r="34" spans="1:7" x14ac:dyDescent="0.25">
      <c r="A34" t="str">
        <f>"051391"</f>
        <v>051391</v>
      </c>
      <c r="B34" t="s">
        <v>5186</v>
      </c>
      <c r="C34" t="s">
        <v>5187</v>
      </c>
      <c r="D34" t="s">
        <v>5188</v>
      </c>
      <c r="E34" t="s">
        <v>5189</v>
      </c>
      <c r="F34" t="s">
        <v>5190</v>
      </c>
      <c r="G34" t="s">
        <v>5191</v>
      </c>
    </row>
    <row r="35" spans="1:7" x14ac:dyDescent="0.25">
      <c r="A35" t="str">
        <f>"051417"</f>
        <v>051417</v>
      </c>
      <c r="B35" t="s">
        <v>5192</v>
      </c>
      <c r="C35" t="s">
        <v>5193</v>
      </c>
      <c r="D35" t="s">
        <v>5194</v>
      </c>
      <c r="E35" t="s">
        <v>5195</v>
      </c>
      <c r="F35" t="s">
        <v>5196</v>
      </c>
      <c r="G35" t="s">
        <v>5197</v>
      </c>
    </row>
    <row r="36" spans="1:7" x14ac:dyDescent="0.25">
      <c r="A36" t="str">
        <f>"051433"</f>
        <v>051433</v>
      </c>
      <c r="B36" t="s">
        <v>5198</v>
      </c>
      <c r="C36" t="s">
        <v>5199</v>
      </c>
      <c r="D36" t="s">
        <v>5200</v>
      </c>
      <c r="E36" t="s">
        <v>5201</v>
      </c>
      <c r="F36" t="s">
        <v>5202</v>
      </c>
      <c r="G36" t="s">
        <v>5203</v>
      </c>
    </row>
    <row r="37" spans="1:7" x14ac:dyDescent="0.25">
      <c r="A37" t="str">
        <f>"051458"</f>
        <v>051458</v>
      </c>
      <c r="B37" t="s">
        <v>5204</v>
      </c>
      <c r="C37" t="s">
        <v>1674</v>
      </c>
      <c r="D37" t="s">
        <v>5205</v>
      </c>
      <c r="E37" t="s">
        <v>5206</v>
      </c>
      <c r="F37" t="s">
        <v>5207</v>
      </c>
      <c r="G37" t="s">
        <v>5208</v>
      </c>
    </row>
    <row r="38" spans="1:7" x14ac:dyDescent="0.25">
      <c r="A38" t="str">
        <f>"051490"</f>
        <v>051490</v>
      </c>
      <c r="B38" t="s">
        <v>5209</v>
      </c>
      <c r="C38" t="s">
        <v>5210</v>
      </c>
      <c r="D38" t="s">
        <v>5211</v>
      </c>
      <c r="E38" t="s">
        <v>5212</v>
      </c>
      <c r="F38" t="s">
        <v>5213</v>
      </c>
      <c r="G38" t="s">
        <v>5214</v>
      </c>
    </row>
    <row r="39" spans="1:7" x14ac:dyDescent="0.25">
      <c r="A39" t="str">
        <f>"062026"</f>
        <v>062026</v>
      </c>
      <c r="B39" t="s">
        <v>5215</v>
      </c>
      <c r="C39" t="s">
        <v>4834</v>
      </c>
      <c r="D39" t="s">
        <v>5216</v>
      </c>
      <c r="E39" t="s">
        <v>5217</v>
      </c>
      <c r="F39" t="s">
        <v>5218</v>
      </c>
      <c r="G39" t="s">
        <v>5219</v>
      </c>
    </row>
    <row r="40" spans="1:7" x14ac:dyDescent="0.25">
      <c r="A40" t="str">
        <f>"063495"</f>
        <v>063495</v>
      </c>
      <c r="B40" t="s">
        <v>5220</v>
      </c>
      <c r="C40" t="s">
        <v>5221</v>
      </c>
      <c r="D40" t="s">
        <v>5222</v>
      </c>
      <c r="E40" t="s">
        <v>5223</v>
      </c>
      <c r="F40" t="s">
        <v>5224</v>
      </c>
      <c r="G40" t="s">
        <v>5225</v>
      </c>
    </row>
    <row r="41" spans="1:7" x14ac:dyDescent="0.25">
      <c r="A41" t="str">
        <f>"051631"</f>
        <v>051631</v>
      </c>
      <c r="B41" t="s">
        <v>5226</v>
      </c>
      <c r="C41" t="s">
        <v>5227</v>
      </c>
      <c r="D41" t="s">
        <v>5228</v>
      </c>
      <c r="E41" t="s">
        <v>5229</v>
      </c>
      <c r="F41" t="s">
        <v>5230</v>
      </c>
      <c r="G41" t="s">
        <v>5231</v>
      </c>
    </row>
    <row r="42" spans="1:7" x14ac:dyDescent="0.25">
      <c r="A42" t="str">
        <f>"051656"</f>
        <v>051656</v>
      </c>
      <c r="B42" t="s">
        <v>5232</v>
      </c>
      <c r="C42" t="s">
        <v>5233</v>
      </c>
      <c r="D42" t="s">
        <v>5234</v>
      </c>
      <c r="E42" t="s">
        <v>5235</v>
      </c>
      <c r="F42" t="s">
        <v>5236</v>
      </c>
      <c r="G42" t="s">
        <v>5237</v>
      </c>
    </row>
    <row r="43" spans="1:7" x14ac:dyDescent="0.25">
      <c r="A43" t="str">
        <f>"051672"</f>
        <v>051672</v>
      </c>
      <c r="B43" t="s">
        <v>5238</v>
      </c>
      <c r="C43" t="s">
        <v>1799</v>
      </c>
      <c r="D43" t="s">
        <v>5239</v>
      </c>
      <c r="E43" t="s">
        <v>5240</v>
      </c>
      <c r="F43" t="s">
        <v>5241</v>
      </c>
      <c r="G43" t="s">
        <v>5242</v>
      </c>
    </row>
    <row r="44" spans="1:7" x14ac:dyDescent="0.25">
      <c r="A44" t="str">
        <f>"051698"</f>
        <v>051698</v>
      </c>
      <c r="B44" t="s">
        <v>5243</v>
      </c>
      <c r="C44" t="s">
        <v>5244</v>
      </c>
      <c r="D44" t="s">
        <v>5245</v>
      </c>
      <c r="E44" t="s">
        <v>5246</v>
      </c>
      <c r="F44" t="s">
        <v>5247</v>
      </c>
      <c r="G44" t="s">
        <v>5248</v>
      </c>
    </row>
    <row r="45" spans="1:7" x14ac:dyDescent="0.25">
      <c r="A45" t="str">
        <f>"051714"</f>
        <v>051714</v>
      </c>
      <c r="B45" t="s">
        <v>5249</v>
      </c>
      <c r="C45" t="s">
        <v>5250</v>
      </c>
      <c r="D45" t="s">
        <v>5251</v>
      </c>
      <c r="E45" t="s">
        <v>5252</v>
      </c>
      <c r="F45" t="s">
        <v>5253</v>
      </c>
      <c r="G45" t="s">
        <v>5254</v>
      </c>
    </row>
    <row r="46" spans="1:7" x14ac:dyDescent="0.25">
      <c r="A46" t="str">
        <f>"051359"</f>
        <v>051359</v>
      </c>
      <c r="B46" t="s">
        <v>5255</v>
      </c>
      <c r="C46" t="s">
        <v>2248</v>
      </c>
      <c r="D46" t="s">
        <v>5256</v>
      </c>
      <c r="E46" t="s">
        <v>5257</v>
      </c>
      <c r="F46" t="s">
        <v>5258</v>
      </c>
      <c r="G46" t="s">
        <v>5259</v>
      </c>
    </row>
  </sheetData>
  <printOptions horizontalCentered="1"/>
  <pageMargins left="0.7" right="0.7" top="0.75" bottom="0.75" header="0.3" footer="0.3"/>
  <pageSetup scale="60" orientation="landscape" r:id="rId1"/>
  <headerFooter>
    <oddHeader>&amp;CHB410 Absence Intervention Team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District team required</vt:lpstr>
      <vt:lpstr>District team not required</vt:lpstr>
      <vt:lpstr>FCFC pilot participants</vt:lpstr>
      <vt:lpstr>JVSD required</vt:lpstr>
      <vt:lpstr>'District team required'!Print_Area</vt:lpstr>
      <vt:lpstr>'JVSD required'!Print_Area</vt:lpstr>
      <vt:lpstr>'District team required'!Print_Titles</vt:lpstr>
      <vt:lpstr>'JVSD required'!Print_Titles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Kristine Kozlowski</cp:lastModifiedBy>
  <cp:lastPrinted>2018-04-26T13:54:38Z</cp:lastPrinted>
  <dcterms:created xsi:type="dcterms:W3CDTF">2017-08-29T13:45:35Z</dcterms:created>
  <dcterms:modified xsi:type="dcterms:W3CDTF">2018-04-26T13:54:42Z</dcterms:modified>
</cp:coreProperties>
</file>